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4395" windowWidth="15075" windowHeight="4200" tabRatio="981" firstSheet="1" activeTab="1"/>
  </bookViews>
  <sheets>
    <sheet name="TTM-VME Bus" sheetId="3" state="hidden" r:id="rId1"/>
    <sheet name="S600 S650 Antenna Configurator" sheetId="32" r:id="rId2"/>
    <sheet name="SAASM Time Servers" sheetId="8" state="hidden" r:id="rId3"/>
    <sheet name="IEEE-1588 Solutions" sheetId="11" state="hidden" r:id="rId4"/>
    <sheet name="Time Code" sheetId="15" state="hidden" r:id="rId5"/>
    <sheet name="Sheet1" sheetId="28" state="hidden" r:id="rId6"/>
    <sheet name="Sheet2" sheetId="29" state="hidden" r:id="rId7"/>
  </sheets>
  <definedNames>
    <definedName name="a" localSheetId="3" hidden="1">{#N/A,#N/A,FALSE,"KEY";#N/A,#N/A,FALSE,"Sync Products - Int'l";#N/A,#N/A,FALSE,"Sync Products - Domestic";#N/A,#N/A,FALSE,"Proteus Intl";#N/A,#N/A,FALSE,"Proteus Domestic";#N/A,#N/A,FALSE,"TimeScan NW Mgmt";#N/A,#N/A,FALSE,"NW Mgmt Install,Setup";#N/A,#N/A,FALSE,"Training";#N/A,#N/A,FALSE,"Secure7, IDST"}</definedName>
    <definedName name="a" localSheetId="0" hidden="1">{#N/A,#N/A,FALSE,"KEY";#N/A,#N/A,FALSE,"Sync Products - Int'l";#N/A,#N/A,FALSE,"Sync Products - Domestic";#N/A,#N/A,FALSE,"Proteus Intl";#N/A,#N/A,FALSE,"Proteus Domestic";#N/A,#N/A,FALSE,"TimeScan NW Mgmt";#N/A,#N/A,FALSE,"NW Mgmt Install,Setup";#N/A,#N/A,FALSE,"Training";#N/A,#N/A,FALSE,"Secure7, IDST"}</definedName>
    <definedName name="b" localSheetId="3" hidden="1">{#N/A,#N/A,FALSE,"KEY";#N/A,#N/A,FALSE,"Sync Products - Int'l";#N/A,#N/A,FALSE,"Sync Products - Domestic";#N/A,#N/A,FALSE,"Proteus Intl";#N/A,#N/A,FALSE,"Proteus Domestic";#N/A,#N/A,FALSE,"TimeScan NW Mgmt";#N/A,#N/A,FALSE,"NW Mgmt Install,Setup";#N/A,#N/A,FALSE,"Training";#N/A,#N/A,FALSE,"Secure7, IDST"}</definedName>
    <definedName name="b" localSheetId="0" hidden="1">{#N/A,#N/A,FALSE,"KEY";#N/A,#N/A,FALSE,"Sync Products - Int'l";#N/A,#N/A,FALSE,"Sync Products - Domestic";#N/A,#N/A,FALSE,"Proteus Intl";#N/A,#N/A,FALSE,"Proteus Domestic";#N/A,#N/A,FALSE,"TimeScan NW Mgmt";#N/A,#N/A,FALSE,"NW Mgmt Install,Setup";#N/A,#N/A,FALSE,"Training";#N/A,#N/A,FALSE,"Secure7, IDST"}</definedName>
    <definedName name="bb" localSheetId="3" hidden="1">{#N/A,#N/A,FALSE,"KEY";#N/A,#N/A,FALSE,"Sync Products - Int'l";#N/A,#N/A,FALSE,"Sync Products - Domestic";#N/A,#N/A,FALSE,"Proteus Intl";#N/A,#N/A,FALSE,"Proteus Domestic";#N/A,#N/A,FALSE,"TimeScan NW Mgmt";#N/A,#N/A,FALSE,"NW Mgmt Install,Setup";#N/A,#N/A,FALSE,"Training";#N/A,#N/A,FALSE,"Secure7, IDST"}</definedName>
    <definedName name="bb" localSheetId="0" hidden="1">{#N/A,#N/A,FALSE,"KEY";#N/A,#N/A,FALSE,"Sync Products - Int'l";#N/A,#N/A,FALSE,"Sync Products - Domestic";#N/A,#N/A,FALSE,"Proteus Intl";#N/A,#N/A,FALSE,"Proteus Domestic";#N/A,#N/A,FALSE,"TimeScan NW Mgmt";#N/A,#N/A,FALSE,"NW Mgmt Install,Setup";#N/A,#N/A,FALSE,"Training";#N/A,#N/A,FALSE,"Secure7, IDST"}</definedName>
    <definedName name="dalk" localSheetId="3" hidden="1">{#N/A,#N/A,FALSE,"KEY";#N/A,#N/A,FALSE,"Sync Products - Int'l";#N/A,#N/A,FALSE,"Sync Products - Domestic";#N/A,#N/A,FALSE,"Proteus Intl";#N/A,#N/A,FALSE,"Proteus Domestic";#N/A,#N/A,FALSE,"TimeScan NW Mgmt";#N/A,#N/A,FALSE,"NW Mgmt Install,Setup";#N/A,#N/A,FALSE,"Training";#N/A,#N/A,FALSE,"Secure7, IDST"}</definedName>
    <definedName name="dalk" localSheetId="0" hidden="1">{#N/A,#N/A,FALSE,"KEY";#N/A,#N/A,FALSE,"Sync Products - Int'l";#N/A,#N/A,FALSE,"Sync Products - Domestic";#N/A,#N/A,FALSE,"Proteus Intl";#N/A,#N/A,FALSE,"Proteus Domestic";#N/A,#N/A,FALSE,"TimeScan NW Mgmt";#N/A,#N/A,FALSE,"NW Mgmt Install,Setup";#N/A,#N/A,FALSE,"Training";#N/A,#N/A,FALSE,"Secure7, IDST"}</definedName>
    <definedName name="dd" localSheetId="3" hidden="1">{#N/A,#N/A,FALSE,"KEY";#N/A,#N/A,FALSE,"Sync Products - Int'l";#N/A,#N/A,FALSE,"Sync Products - Domestic";#N/A,#N/A,FALSE,"Proteus Intl";#N/A,#N/A,FALSE,"Proteus Domestic";#N/A,#N/A,FALSE,"TimeScan NW Mgmt";#N/A,#N/A,FALSE,"NW Mgmt Install,Setup";#N/A,#N/A,FALSE,"Training";#N/A,#N/A,FALSE,"Secure7, IDST"}</definedName>
    <definedName name="dd" localSheetId="0" hidden="1">{#N/A,#N/A,FALSE,"KEY";#N/A,#N/A,FALSE,"Sync Products - Int'l";#N/A,#N/A,FALSE,"Sync Products - Domestic";#N/A,#N/A,FALSE,"Proteus Intl";#N/A,#N/A,FALSE,"Proteus Domestic";#N/A,#N/A,FALSE,"TimeScan NW Mgmt";#N/A,#N/A,FALSE,"NW Mgmt Install,Setup";#N/A,#N/A,FALSE,"Training";#N/A,#N/A,FALSE,"Secure7, IDST"}</definedName>
    <definedName name="ddaa" localSheetId="3" hidden="1">{#N/A,#N/A,FALSE,"KEY";#N/A,#N/A,FALSE,"Sync Products - Int'l";#N/A,#N/A,FALSE,"Sync Products - Domestic";#N/A,#N/A,FALSE,"Proteus Intl";#N/A,#N/A,FALSE,"Proteus Domestic";#N/A,#N/A,FALSE,"TimeScan NW Mgmt";#N/A,#N/A,FALSE,"NW Mgmt Install,Setup";#N/A,#N/A,FALSE,"Training";#N/A,#N/A,FALSE,"Secure7, IDST"}</definedName>
    <definedName name="ddaa" localSheetId="0" hidden="1">{#N/A,#N/A,FALSE,"KEY";#N/A,#N/A,FALSE,"Sync Products - Int'l";#N/A,#N/A,FALSE,"Sync Products - Domestic";#N/A,#N/A,FALSE,"Proteus Intl";#N/A,#N/A,FALSE,"Proteus Domestic";#N/A,#N/A,FALSE,"TimeScan NW Mgmt";#N/A,#N/A,FALSE,"NW Mgmt Install,Setup";#N/A,#N/A,FALSE,"Training";#N/A,#N/A,FALSE,"Secure7, IDST"}</definedName>
    <definedName name="ddbb" localSheetId="3" hidden="1">{#N/A,#N/A,FALSE,"KEY";#N/A,#N/A,FALSE,"Sync Products - Int'l";#N/A,#N/A,FALSE,"Sync Products - Domestic";#N/A,#N/A,FALSE,"Proteus Intl";#N/A,#N/A,FALSE,"Proteus Domestic";#N/A,#N/A,FALSE,"TimeScan NW Mgmt";#N/A,#N/A,FALSE,"NW Mgmt Install,Setup";#N/A,#N/A,FALSE,"Training";#N/A,#N/A,FALSE,"Secure7, IDST"}</definedName>
    <definedName name="ddbb" localSheetId="0" hidden="1">{#N/A,#N/A,FALSE,"KEY";#N/A,#N/A,FALSE,"Sync Products - Int'l";#N/A,#N/A,FALSE,"Sync Products - Domestic";#N/A,#N/A,FALSE,"Proteus Intl";#N/A,#N/A,FALSE,"Proteus Domestic";#N/A,#N/A,FALSE,"TimeScan NW Mgmt";#N/A,#N/A,FALSE,"NW Mgmt Install,Setup";#N/A,#N/A,FALSE,"Training";#N/A,#N/A,FALSE,"Secure7, IDST"}</definedName>
    <definedName name="ddd" localSheetId="3" hidden="1">{#N/A,#N/A,FALSE,"KEY";#N/A,#N/A,FALSE,"Sync Products - Int'l";#N/A,#N/A,FALSE,"Sync Products - Domestic";#N/A,#N/A,FALSE,"Proteus Intl";#N/A,#N/A,FALSE,"Proteus Domestic";#N/A,#N/A,FALSE,"TimeScan NW Mgmt";#N/A,#N/A,FALSE,"NW Mgmt Install,Setup";#N/A,#N/A,FALSE,"Training";#N/A,#N/A,FALSE,"Secure7, IDST"}</definedName>
    <definedName name="ddd" localSheetId="0" hidden="1">{#N/A,#N/A,FALSE,"KEY";#N/A,#N/A,FALSE,"Sync Products - Int'l";#N/A,#N/A,FALSE,"Sync Products - Domestic";#N/A,#N/A,FALSE,"Proteus Intl";#N/A,#N/A,FALSE,"Proteus Domestic";#N/A,#N/A,FALSE,"TimeScan NW Mgmt";#N/A,#N/A,FALSE,"NW Mgmt Install,Setup";#N/A,#N/A,FALSE,"Training";#N/A,#N/A,FALSE,"Secure7, IDST"}</definedName>
    <definedName name="dddd" localSheetId="3" hidden="1">{#N/A,#N/A,FALSE,"KEY";#N/A,#N/A,FALSE,"Sync Products - Int'l";#N/A,#N/A,FALSE,"Sync Products - Domestic";#N/A,#N/A,FALSE,"Proteus Intl";#N/A,#N/A,FALSE,"Proteus Domestic";#N/A,#N/A,FALSE,"TimeScan NW Mgmt";#N/A,#N/A,FALSE,"NW Mgmt Install,Setup";#N/A,#N/A,FALSE,"Training";#N/A,#N/A,FALSE,"Secure7, IDST"}</definedName>
    <definedName name="dddd" localSheetId="0" hidden="1">{#N/A,#N/A,FALSE,"KEY";#N/A,#N/A,FALSE,"Sync Products - Int'l";#N/A,#N/A,FALSE,"Sync Products - Domestic";#N/A,#N/A,FALSE,"Proteus Intl";#N/A,#N/A,FALSE,"Proteus Domestic";#N/A,#N/A,FALSE,"TimeScan NW Mgmt";#N/A,#N/A,FALSE,"NW Mgmt Install,Setup";#N/A,#N/A,FALSE,"Training";#N/A,#N/A,FALSE,"Secure7, IDST"}</definedName>
    <definedName name="ddee" localSheetId="3" hidden="1">{#N/A,#N/A,FALSE,"KEY";#N/A,#N/A,FALSE,"Sync Products - Int'l";#N/A,#N/A,FALSE,"Sync Products - Domestic";#N/A,#N/A,FALSE,"Proteus Intl";#N/A,#N/A,FALSE,"Proteus Domestic";#N/A,#N/A,FALSE,"TimeScan NW Mgmt";#N/A,#N/A,FALSE,"NW Mgmt Install,Setup";#N/A,#N/A,FALSE,"Training";#N/A,#N/A,FALSE,"Secure7, IDST"}</definedName>
    <definedName name="ddee" localSheetId="0" hidden="1">{#N/A,#N/A,FALSE,"KEY";#N/A,#N/A,FALSE,"Sync Products - Int'l";#N/A,#N/A,FALSE,"Sync Products - Domestic";#N/A,#N/A,FALSE,"Proteus Intl";#N/A,#N/A,FALSE,"Proteus Domestic";#N/A,#N/A,FALSE,"TimeScan NW Mgmt";#N/A,#N/A,FALSE,"NW Mgmt Install,Setup";#N/A,#N/A,FALSE,"Training";#N/A,#N/A,FALSE,"Secure7, IDST"}</definedName>
    <definedName name="ddff" localSheetId="3" hidden="1">{#N/A,#N/A,FALSE,"KEY";#N/A,#N/A,FALSE,"Sync Products - Int'l";#N/A,#N/A,FALSE,"Sync Products - Domestic";#N/A,#N/A,FALSE,"Proteus Intl";#N/A,#N/A,FALSE,"Proteus Domestic";#N/A,#N/A,FALSE,"TimeScan NW Mgmt";#N/A,#N/A,FALSE,"NW Mgmt Install,Setup";#N/A,#N/A,FALSE,"Training";#N/A,#N/A,FALSE,"Secure7, IDST"}</definedName>
    <definedName name="ddff" localSheetId="0" hidden="1">{#N/A,#N/A,FALSE,"KEY";#N/A,#N/A,FALSE,"Sync Products - Int'l";#N/A,#N/A,FALSE,"Sync Products - Domestic";#N/A,#N/A,FALSE,"Proteus Intl";#N/A,#N/A,FALSE,"Proteus Domestic";#N/A,#N/A,FALSE,"TimeScan NW Mgmt";#N/A,#N/A,FALSE,"NW Mgmt Install,Setup";#N/A,#N/A,FALSE,"Training";#N/A,#N/A,FALSE,"Secure7, IDST"}</definedName>
    <definedName name="ddgg" localSheetId="3" hidden="1">{#N/A,#N/A,FALSE,"KEY";#N/A,#N/A,FALSE,"Sync Products - Int'l";#N/A,#N/A,FALSE,"Sync Products - Domestic";#N/A,#N/A,FALSE,"Proteus Intl";#N/A,#N/A,FALSE,"Proteus Domestic";#N/A,#N/A,FALSE,"TimeScan NW Mgmt";#N/A,#N/A,FALSE,"NW Mgmt Install,Setup";#N/A,#N/A,FALSE,"Training";#N/A,#N/A,FALSE,"Secure7, IDST"}</definedName>
    <definedName name="ddgg" localSheetId="0" hidden="1">{#N/A,#N/A,FALSE,"KEY";#N/A,#N/A,FALSE,"Sync Products - Int'l";#N/A,#N/A,FALSE,"Sync Products - Domestic";#N/A,#N/A,FALSE,"Proteus Intl";#N/A,#N/A,FALSE,"Proteus Domestic";#N/A,#N/A,FALSE,"TimeScan NW Mgmt";#N/A,#N/A,FALSE,"NW Mgmt Install,Setup";#N/A,#N/A,FALSE,"Training";#N/A,#N/A,FALSE,"Secure7, IDST"}</definedName>
    <definedName name="ddhh" localSheetId="3" hidden="1">{#N/A,#N/A,FALSE,"KEY";#N/A,#N/A,FALSE,"Sync Products - Int'l";#N/A,#N/A,FALSE,"Sync Products - Domestic";#N/A,#N/A,FALSE,"Proteus Intl";#N/A,#N/A,FALSE,"Proteus Domestic";#N/A,#N/A,FALSE,"TimeScan NW Mgmt";#N/A,#N/A,FALSE,"NW Mgmt Install,Setup";#N/A,#N/A,FALSE,"Training";#N/A,#N/A,FALSE,"Secure7, IDST"}</definedName>
    <definedName name="ddhh" localSheetId="0" hidden="1">{#N/A,#N/A,FALSE,"KEY";#N/A,#N/A,FALSE,"Sync Products - Int'l";#N/A,#N/A,FALSE,"Sync Products - Domestic";#N/A,#N/A,FALSE,"Proteus Intl";#N/A,#N/A,FALSE,"Proteus Domestic";#N/A,#N/A,FALSE,"TimeScan NW Mgmt";#N/A,#N/A,FALSE,"NW Mgmt Install,Setup";#N/A,#N/A,FALSE,"Training";#N/A,#N/A,FALSE,"Secure7, IDST"}</definedName>
    <definedName name="ddii" localSheetId="3" hidden="1">{#N/A,#N/A,FALSE,"KEY";#N/A,#N/A,FALSE,"Sync Products - Int'l";#N/A,#N/A,FALSE,"Sync Products - Domestic";#N/A,#N/A,FALSE,"Proteus Intl";#N/A,#N/A,FALSE,"Proteus Domestic";#N/A,#N/A,FALSE,"TimeScan NW Mgmt";#N/A,#N/A,FALSE,"NW Mgmt Install,Setup";#N/A,#N/A,FALSE,"Training";#N/A,#N/A,FALSE,"Secure7, IDST"}</definedName>
    <definedName name="ddii" localSheetId="0" hidden="1">{#N/A,#N/A,FALSE,"KEY";#N/A,#N/A,FALSE,"Sync Products - Int'l";#N/A,#N/A,FALSE,"Sync Products - Domestic";#N/A,#N/A,FALSE,"Proteus Intl";#N/A,#N/A,FALSE,"Proteus Domestic";#N/A,#N/A,FALSE,"TimeScan NW Mgmt";#N/A,#N/A,FALSE,"NW Mgmt Install,Setup";#N/A,#N/A,FALSE,"Training";#N/A,#N/A,FALSE,"Secure7, IDST"}</definedName>
    <definedName name="di" localSheetId="3" hidden="1">{#N/A,#N/A,FALSE,"KEY";#N/A,#N/A,FALSE,"Sync Products - Int'l";#N/A,#N/A,FALSE,"Sync Products - Domestic";#N/A,#N/A,FALSE,"Proteus Intl";#N/A,#N/A,FALSE,"Proteus Domestic";#N/A,#N/A,FALSE,"TimeScan NW Mgmt";#N/A,#N/A,FALSE,"NW Mgmt Install,Setup";#N/A,#N/A,FALSE,"Training";#N/A,#N/A,FALSE,"Secure7, IDST"}</definedName>
    <definedName name="di" localSheetId="0" hidden="1">{#N/A,#N/A,FALSE,"KEY";#N/A,#N/A,FALSE,"Sync Products - Int'l";#N/A,#N/A,FALSE,"Sync Products - Domestic";#N/A,#N/A,FALSE,"Proteus Intl";#N/A,#N/A,FALSE,"Proteus Domestic";#N/A,#N/A,FALSE,"TimeScan NW Mgmt";#N/A,#N/A,FALSE,"NW Mgmt Install,Setup";#N/A,#N/A,FALSE,"Training";#N/A,#N/A,FALSE,"Secure7, IDST"}</definedName>
    <definedName name="ee" localSheetId="3" hidden="1">{#N/A,#N/A,FALSE,"KEY";#N/A,#N/A,FALSE,"Sync Products - Int'l";#N/A,#N/A,FALSE,"Sync Products - Domestic";#N/A,#N/A,FALSE,"Proteus Intl";#N/A,#N/A,FALSE,"Proteus Domestic";#N/A,#N/A,FALSE,"TimeScan NW Mgmt";#N/A,#N/A,FALSE,"NW Mgmt Install,Setup";#N/A,#N/A,FALSE,"Training";#N/A,#N/A,FALSE,"Secure7, IDST"}</definedName>
    <definedName name="ee" localSheetId="0" hidden="1">{#N/A,#N/A,FALSE,"KEY";#N/A,#N/A,FALSE,"Sync Products - Int'l";#N/A,#N/A,FALSE,"Sync Products - Domestic";#N/A,#N/A,FALSE,"Proteus Intl";#N/A,#N/A,FALSE,"Proteus Domestic";#N/A,#N/A,FALSE,"TimeScan NW Mgmt";#N/A,#N/A,FALSE,"NW Mgmt Install,Setup";#N/A,#N/A,FALSE,"Training";#N/A,#N/A,FALSE,"Secure7, IDST"}</definedName>
    <definedName name="er" localSheetId="3" hidden="1">{#N/A,#N/A,FALSE,"KEY";#N/A,#N/A,FALSE,"Sync Products - Int'l";#N/A,#N/A,FALSE,"Sync Products - Domestic";#N/A,#N/A,FALSE,"Proteus Intl";#N/A,#N/A,FALSE,"Proteus Domestic";#N/A,#N/A,FALSE,"TimeScan NW Mgmt";#N/A,#N/A,FALSE,"NW Mgmt Install,Setup";#N/A,#N/A,FALSE,"Training";#N/A,#N/A,FALSE,"Secure7, IDST"}</definedName>
    <definedName name="er" localSheetId="0" hidden="1">{#N/A,#N/A,FALSE,"KEY";#N/A,#N/A,FALSE,"Sync Products - Int'l";#N/A,#N/A,FALSE,"Sync Products - Domestic";#N/A,#N/A,FALSE,"Proteus Intl";#N/A,#N/A,FALSE,"Proteus Domestic";#N/A,#N/A,FALSE,"TimeScan NW Mgmt";#N/A,#N/A,FALSE,"NW Mgmt Install,Setup";#N/A,#N/A,FALSE,"Training";#N/A,#N/A,FALSE,"Secure7, IDST"}</definedName>
    <definedName name="gg" localSheetId="3" hidden="1">{#N/A,#N/A,FALSE,"KEY";#N/A,#N/A,FALSE,"Sync Products - Int'l";#N/A,#N/A,FALSE,"Sync Products - Domestic";#N/A,#N/A,FALSE,"Proteus Intl";#N/A,#N/A,FALSE,"Proteus Domestic";#N/A,#N/A,FALSE,"TimeScan NW Mgmt";#N/A,#N/A,FALSE,"NW Mgmt Install,Setup";#N/A,#N/A,FALSE,"Training";#N/A,#N/A,FALSE,"Secure7, IDST"}</definedName>
    <definedName name="gg" localSheetId="0" hidden="1">{#N/A,#N/A,FALSE,"KEY";#N/A,#N/A,FALSE,"Sync Products - Int'l";#N/A,#N/A,FALSE,"Sync Products - Domestic";#N/A,#N/A,FALSE,"Proteus Intl";#N/A,#N/A,FALSE,"Proteus Domestic";#N/A,#N/A,FALSE,"TimeScan NW Mgmt";#N/A,#N/A,FALSE,"NW Mgmt Install,Setup";#N/A,#N/A,FALSE,"Training";#N/A,#N/A,FALSE,"Secure7, IDST"}</definedName>
    <definedName name="GPS_Disciplined_Oscillators">#REF!</definedName>
    <definedName name="GSA">#REF!</definedName>
    <definedName name="hh" localSheetId="3" hidden="1">{#N/A,#N/A,FALSE,"KEY";#N/A,#N/A,FALSE,"Sync Products - Int'l";#N/A,#N/A,FALSE,"Sync Products - Domestic";#N/A,#N/A,FALSE,"Proteus Intl";#N/A,#N/A,FALSE,"Proteus Domestic";#N/A,#N/A,FALSE,"TimeScan NW Mgmt";#N/A,#N/A,FALSE,"NW Mgmt Install,Setup";#N/A,#N/A,FALSE,"Training";#N/A,#N/A,FALSE,"Secure7, IDST"}</definedName>
    <definedName name="hh" localSheetId="0" hidden="1">{#N/A,#N/A,FALSE,"KEY";#N/A,#N/A,FALSE,"Sync Products - Int'l";#N/A,#N/A,FALSE,"Sync Products - Domestic";#N/A,#N/A,FALSE,"Proteus Intl";#N/A,#N/A,FALSE,"Proteus Domestic";#N/A,#N/A,FALSE,"TimeScan NW Mgmt";#N/A,#N/A,FALSE,"NW Mgmt Install,Setup";#N/A,#N/A,FALSE,"Training";#N/A,#N/A,FALSE,"Secure7, IDST"}</definedName>
    <definedName name="i" localSheetId="3" hidden="1">{#N/A,#N/A,FALSE,"KEY";#N/A,#N/A,FALSE,"Sync Products - Int'l";#N/A,#N/A,FALSE,"Sync Products - Domestic";#N/A,#N/A,FALSE,"Proteus Intl";#N/A,#N/A,FALSE,"Proteus Domestic";#N/A,#N/A,FALSE,"TimeScan NW Mgmt";#N/A,#N/A,FALSE,"NW Mgmt Install,Setup";#N/A,#N/A,FALSE,"Training";#N/A,#N/A,FALSE,"Secure7, IDST"}</definedName>
    <definedName name="i" localSheetId="0" hidden="1">{#N/A,#N/A,FALSE,"KEY";#N/A,#N/A,FALSE,"Sync Products - Int'l";#N/A,#N/A,FALSE,"Sync Products - Domestic";#N/A,#N/A,FALSE,"Proteus Intl";#N/A,#N/A,FALSE,"Proteus Domestic";#N/A,#N/A,FALSE,"TimeScan NW Mgmt";#N/A,#N/A,FALSE,"NW Mgmt Install,Setup";#N/A,#N/A,FALSE,"Training";#N/A,#N/A,FALSE,"Secure7, IDST"}</definedName>
    <definedName name="ii" localSheetId="3" hidden="1">{#N/A,#N/A,FALSE,"KEY";#N/A,#N/A,FALSE,"Sync Products - Int'l";#N/A,#N/A,FALSE,"Sync Products - Domestic";#N/A,#N/A,FALSE,"Proteus Intl";#N/A,#N/A,FALSE,"Proteus Domestic";#N/A,#N/A,FALSE,"TimeScan NW Mgmt";#N/A,#N/A,FALSE,"NW Mgmt Install,Setup";#N/A,#N/A,FALSE,"Training";#N/A,#N/A,FALSE,"Secure7, IDST"}</definedName>
    <definedName name="ii" localSheetId="0" hidden="1">{#N/A,#N/A,FALSE,"KEY";#N/A,#N/A,FALSE,"Sync Products - Int'l";#N/A,#N/A,FALSE,"Sync Products - Domestic";#N/A,#N/A,FALSE,"Proteus Intl";#N/A,#N/A,FALSE,"Proteus Domestic";#N/A,#N/A,FALSE,"TimeScan NW Mgmt";#N/A,#N/A,FALSE,"NW Mgmt Install,Setup";#N/A,#N/A,FALSE,"Training";#N/A,#N/A,FALSE,"Secure7, IDST"}</definedName>
    <definedName name="jj" localSheetId="3" hidden="1">{#N/A,#N/A,FALSE,"KEY";#N/A,#N/A,FALSE,"Sync Products - Int'l";#N/A,#N/A,FALSE,"Sync Products - Domestic";#N/A,#N/A,FALSE,"Proteus Intl";#N/A,#N/A,FALSE,"Proteus Domestic";#N/A,#N/A,FALSE,"TimeScan NW Mgmt";#N/A,#N/A,FALSE,"NW Mgmt Install,Setup";#N/A,#N/A,FALSE,"Training";#N/A,#N/A,FALSE,"Secure7, IDST"}</definedName>
    <definedName name="jj" localSheetId="0" hidden="1">{#N/A,#N/A,FALSE,"KEY";#N/A,#N/A,FALSE,"Sync Products - Int'l";#N/A,#N/A,FALSE,"Sync Products - Domestic";#N/A,#N/A,FALSE,"Proteus Intl";#N/A,#N/A,FALSE,"Proteus Domestic";#N/A,#N/A,FALSE,"TimeScan NW Mgmt";#N/A,#N/A,FALSE,"NW Mgmt Install,Setup";#N/A,#N/A,FALSE,"Training";#N/A,#N/A,FALSE,"Secure7, IDST"}</definedName>
    <definedName name="k" localSheetId="3" hidden="1">{#N/A,#N/A,FALSE,"KEY";#N/A,#N/A,FALSE,"Sync Products - Int'l";#N/A,#N/A,FALSE,"Sync Products - Domestic";#N/A,#N/A,FALSE,"Proteus Intl";#N/A,#N/A,FALSE,"Proteus Domestic";#N/A,#N/A,FALSE,"TimeScan NW Mgmt";#N/A,#N/A,FALSE,"NW Mgmt Install,Setup";#N/A,#N/A,FALSE,"Training";#N/A,#N/A,FALSE,"Secure7, IDST"}</definedName>
    <definedName name="k" localSheetId="0" hidden="1">{#N/A,#N/A,FALSE,"KEY";#N/A,#N/A,FALSE,"Sync Products - Int'l";#N/A,#N/A,FALSE,"Sync Products - Domestic";#N/A,#N/A,FALSE,"Proteus Intl";#N/A,#N/A,FALSE,"Proteus Domestic";#N/A,#N/A,FALSE,"TimeScan NW Mgmt";#N/A,#N/A,FALSE,"NW Mgmt Install,Setup";#N/A,#N/A,FALSE,"Training";#N/A,#N/A,FALSE,"Secure7, IDST"}</definedName>
    <definedName name="kk" localSheetId="3" hidden="1">{#N/A,#N/A,FALSE,"KEY";#N/A,#N/A,FALSE,"Sync Products - Int'l";#N/A,#N/A,FALSE,"Sync Products - Domestic";#N/A,#N/A,FALSE,"Proteus Intl";#N/A,#N/A,FALSE,"Proteus Domestic";#N/A,#N/A,FALSE,"TimeScan NW Mgmt";#N/A,#N/A,FALSE,"NW Mgmt Install,Setup";#N/A,#N/A,FALSE,"Training";#N/A,#N/A,FALSE,"Secure7, IDST"}</definedName>
    <definedName name="kk" localSheetId="0" hidden="1">{#N/A,#N/A,FALSE,"KEY";#N/A,#N/A,FALSE,"Sync Products - Int'l";#N/A,#N/A,FALSE,"Sync Products - Domestic";#N/A,#N/A,FALSE,"Proteus Intl";#N/A,#N/A,FALSE,"Proteus Domestic";#N/A,#N/A,FALSE,"TimeScan NW Mgmt";#N/A,#N/A,FALSE,"NW Mgmt Install,Setup";#N/A,#N/A,FALSE,"Training";#N/A,#N/A,FALSE,"Secure7, IDST"}</definedName>
    <definedName name="l" localSheetId="3" hidden="1">{#N/A,#N/A,FALSE,"KEY";#N/A,#N/A,FALSE,"Sync Products - Int'l";#N/A,#N/A,FALSE,"Sync Products - Domestic";#N/A,#N/A,FALSE,"Proteus Intl";#N/A,#N/A,FALSE,"Proteus Domestic";#N/A,#N/A,FALSE,"TimeScan NW Mgmt";#N/A,#N/A,FALSE,"NW Mgmt Install,Setup";#N/A,#N/A,FALSE,"Training";#N/A,#N/A,FALSE,"Secure7, IDST"}</definedName>
    <definedName name="l" localSheetId="0" hidden="1">{#N/A,#N/A,FALSE,"KEY";#N/A,#N/A,FALSE,"Sync Products - Int'l";#N/A,#N/A,FALSE,"Sync Products - Domestic";#N/A,#N/A,FALSE,"Proteus Intl";#N/A,#N/A,FALSE,"Proteus Domestic";#N/A,#N/A,FALSE,"TimeScan NW Mgmt";#N/A,#N/A,FALSE,"NW Mgmt Install,Setup";#N/A,#N/A,FALSE,"Training";#N/A,#N/A,FALSE,"Secure7, IDST"}</definedName>
    <definedName name="ll" localSheetId="3" hidden="1">{#N/A,#N/A,FALSE,"KEY";#N/A,#N/A,FALSE,"Sync Products - Int'l";#N/A,#N/A,FALSE,"Sync Products - Domestic";#N/A,#N/A,FALSE,"Proteus Intl";#N/A,#N/A,FALSE,"Proteus Domestic";#N/A,#N/A,FALSE,"TimeScan NW Mgmt";#N/A,#N/A,FALSE,"NW Mgmt Install,Setup";#N/A,#N/A,FALSE,"Training";#N/A,#N/A,FALSE,"Secure7, IDST"}</definedName>
    <definedName name="ll" localSheetId="0" hidden="1">{#N/A,#N/A,FALSE,"KEY";#N/A,#N/A,FALSE,"Sync Products - Int'l";#N/A,#N/A,FALSE,"Sync Products - Domestic";#N/A,#N/A,FALSE,"Proteus Intl";#N/A,#N/A,FALSE,"Proteus Domestic";#N/A,#N/A,FALSE,"TimeScan NW Mgmt";#N/A,#N/A,FALSE,"NW Mgmt Install,Setup";#N/A,#N/A,FALSE,"Training";#N/A,#N/A,FALSE,"Secure7, IDST"}</definedName>
    <definedName name="mm" localSheetId="3" hidden="1">{#N/A,#N/A,FALSE,"KEY";#N/A,#N/A,FALSE,"Sync Products - Int'l";#N/A,#N/A,FALSE,"Sync Products - Domestic";#N/A,#N/A,FALSE,"Proteus Intl";#N/A,#N/A,FALSE,"Proteus Domestic";#N/A,#N/A,FALSE,"TimeScan NW Mgmt";#N/A,#N/A,FALSE,"NW Mgmt Install,Setup";#N/A,#N/A,FALSE,"Training";#N/A,#N/A,FALSE,"Secure7, IDST"}</definedName>
    <definedName name="mm" localSheetId="0" hidden="1">{#N/A,#N/A,FALSE,"KEY";#N/A,#N/A,FALSE,"Sync Products - Int'l";#N/A,#N/A,FALSE,"Sync Products - Domestic";#N/A,#N/A,FALSE,"Proteus Intl";#N/A,#N/A,FALSE,"Proteus Domestic";#N/A,#N/A,FALSE,"TimeScan NW Mgmt";#N/A,#N/A,FALSE,"NW Mgmt Install,Setup";#N/A,#N/A,FALSE,"Training";#N/A,#N/A,FALSE,"Secure7, IDST"}</definedName>
    <definedName name="n" localSheetId="3" hidden="1">{#N/A,#N/A,FALSE,"KEY";#N/A,#N/A,FALSE,"Sync Products - Int'l";#N/A,#N/A,FALSE,"Sync Products - Domestic";#N/A,#N/A,FALSE,"Proteus Intl";#N/A,#N/A,FALSE,"Proteus Domestic";#N/A,#N/A,FALSE,"TimeScan NW Mgmt";#N/A,#N/A,FALSE,"NW Mgmt Install,Setup";#N/A,#N/A,FALSE,"Training";#N/A,#N/A,FALSE,"Secure7, IDST"}</definedName>
    <definedName name="n" localSheetId="0" hidden="1">{#N/A,#N/A,FALSE,"KEY";#N/A,#N/A,FALSE,"Sync Products - Int'l";#N/A,#N/A,FALSE,"Sync Products - Domestic";#N/A,#N/A,FALSE,"Proteus Intl";#N/A,#N/A,FALSE,"Proteus Domestic";#N/A,#N/A,FALSE,"TimeScan NW Mgmt";#N/A,#N/A,FALSE,"NW Mgmt Install,Setup";#N/A,#N/A,FALSE,"Training";#N/A,#N/A,FALSE,"Secure7, IDST"}</definedName>
    <definedName name="NANMS" localSheetId="3" hidden="1">{#N/A,#N/A,FALSE,"KEY";#N/A,#N/A,FALSE,"Sync Products - Int'l";#N/A,#N/A,FALSE,"Sync Products - Domestic";#N/A,#N/A,FALSE,"Proteus Intl";#N/A,#N/A,FALSE,"Proteus Domestic";#N/A,#N/A,FALSE,"TimeScan NW Mgmt";#N/A,#N/A,FALSE,"NW Mgmt Install,Setup";#N/A,#N/A,FALSE,"Training";#N/A,#N/A,FALSE,"Secure7, IDST"}</definedName>
    <definedName name="NANMS" localSheetId="0" hidden="1">{#N/A,#N/A,FALSE,"KEY";#N/A,#N/A,FALSE,"Sync Products - Int'l";#N/A,#N/A,FALSE,"Sync Products - Domestic";#N/A,#N/A,FALSE,"Proteus Intl";#N/A,#N/A,FALSE,"Proteus Domestic";#N/A,#N/A,FALSE,"TimeScan NW Mgmt";#N/A,#N/A,FALSE,"NW Mgmt Install,Setup";#N/A,#N/A,FALSE,"Training";#N/A,#N/A,FALSE,"Secure7, IDST"}</definedName>
    <definedName name="nn" localSheetId="3" hidden="1">{#N/A,#N/A,FALSE,"KEY";#N/A,#N/A,FALSE,"Sync Products - Int'l";#N/A,#N/A,FALSE,"Sync Products - Domestic";#N/A,#N/A,FALSE,"Proteus Intl";#N/A,#N/A,FALSE,"Proteus Domestic";#N/A,#N/A,FALSE,"TimeScan NW Mgmt";#N/A,#N/A,FALSE,"NW Mgmt Install,Setup";#N/A,#N/A,FALSE,"Training";#N/A,#N/A,FALSE,"Secure7, IDST"}</definedName>
    <definedName name="nn" localSheetId="0" hidden="1">{#N/A,#N/A,FALSE,"KEY";#N/A,#N/A,FALSE,"Sync Products - Int'l";#N/A,#N/A,FALSE,"Sync Products - Domestic";#N/A,#N/A,FALSE,"Proteus Intl";#N/A,#N/A,FALSE,"Proteus Domestic";#N/A,#N/A,FALSE,"TimeScan NW Mgmt";#N/A,#N/A,FALSE,"NW Mgmt Install,Setup";#N/A,#N/A,FALSE,"Training";#N/A,#N/A,FALSE,"Secure7, IDST"}</definedName>
    <definedName name="o" localSheetId="3" hidden="1">{#N/A,#N/A,FALSE,"KEY";#N/A,#N/A,FALSE,"Sync Products - Int'l";#N/A,#N/A,FALSE,"Sync Products - Domestic";#N/A,#N/A,FALSE,"Proteus Intl";#N/A,#N/A,FALSE,"Proteus Domestic";#N/A,#N/A,FALSE,"TimeScan NW Mgmt";#N/A,#N/A,FALSE,"NW Mgmt Install,Setup";#N/A,#N/A,FALSE,"Training";#N/A,#N/A,FALSE,"Secure7, IDST"}</definedName>
    <definedName name="o" localSheetId="0" hidden="1">{#N/A,#N/A,FALSE,"KEY";#N/A,#N/A,FALSE,"Sync Products - Int'l";#N/A,#N/A,FALSE,"Sync Products - Domestic";#N/A,#N/A,FALSE,"Proteus Intl";#N/A,#N/A,FALSE,"Proteus Domestic";#N/A,#N/A,FALSE,"TimeScan NW Mgmt";#N/A,#N/A,FALSE,"NW Mgmt Install,Setup";#N/A,#N/A,FALSE,"Training";#N/A,#N/A,FALSE,"Secure7, IDST"}</definedName>
    <definedName name="oem" localSheetId="3" hidden="1">{#N/A,#N/A,FALSE,"KEY";#N/A,#N/A,FALSE,"Sync Products - Int'l";#N/A,#N/A,FALSE,"Sync Products - Domestic";#N/A,#N/A,FALSE,"Proteus Intl";#N/A,#N/A,FALSE,"Proteus Domestic";#N/A,#N/A,FALSE,"TimeScan NW Mgmt";#N/A,#N/A,FALSE,"NW Mgmt Install,Setup";#N/A,#N/A,FALSE,"Training";#N/A,#N/A,FALSE,"Secure7, IDST"}</definedName>
    <definedName name="oem" localSheetId="0" hidden="1">{#N/A,#N/A,FALSE,"KEY";#N/A,#N/A,FALSE,"Sync Products - Int'l";#N/A,#N/A,FALSE,"Sync Products - Domestic";#N/A,#N/A,FALSE,"Proteus Intl";#N/A,#N/A,FALSE,"Proteus Domestic";#N/A,#N/A,FALSE,"TimeScan NW Mgmt";#N/A,#N/A,FALSE,"NW Mgmt Install,Setup";#N/A,#N/A,FALSE,"Training";#N/A,#N/A,FALSE,"Secure7, IDST"}</definedName>
    <definedName name="oo" localSheetId="3" hidden="1">{#N/A,#N/A,FALSE,"KEY";#N/A,#N/A,FALSE,"Sync Products - Int'l";#N/A,#N/A,FALSE,"Sync Products - Domestic";#N/A,#N/A,FALSE,"Proteus Intl";#N/A,#N/A,FALSE,"Proteus Domestic";#N/A,#N/A,FALSE,"TimeScan NW Mgmt";#N/A,#N/A,FALSE,"NW Mgmt Install,Setup";#N/A,#N/A,FALSE,"Training";#N/A,#N/A,FALSE,"Secure7, IDST"}</definedName>
    <definedName name="oo" localSheetId="0" hidden="1">{#N/A,#N/A,FALSE,"KEY";#N/A,#N/A,FALSE,"Sync Products - Int'l";#N/A,#N/A,FALSE,"Sync Products - Domestic";#N/A,#N/A,FALSE,"Proteus Intl";#N/A,#N/A,FALSE,"Proteus Domestic";#N/A,#N/A,FALSE,"TimeScan NW Mgmt";#N/A,#N/A,FALSE,"NW Mgmt Install,Setup";#N/A,#N/A,FALSE,"Training";#N/A,#N/A,FALSE,"Secure7, IDST"}</definedName>
    <definedName name="p" localSheetId="3" hidden="1">{#N/A,#N/A,FALSE,"KEY";#N/A,#N/A,FALSE,"Sync Products - Int'l";#N/A,#N/A,FALSE,"Sync Products - Domestic";#N/A,#N/A,FALSE,"Proteus Intl";#N/A,#N/A,FALSE,"Proteus Domestic";#N/A,#N/A,FALSE,"TimeScan NW Mgmt";#N/A,#N/A,FALSE,"NW Mgmt Install,Setup";#N/A,#N/A,FALSE,"Training";#N/A,#N/A,FALSE,"Secure7, IDST"}</definedName>
    <definedName name="p" localSheetId="0" hidden="1">{#N/A,#N/A,FALSE,"KEY";#N/A,#N/A,FALSE,"Sync Products - Int'l";#N/A,#N/A,FALSE,"Sync Products - Domestic";#N/A,#N/A,FALSE,"Proteus Intl";#N/A,#N/A,FALSE,"Proteus Domestic";#N/A,#N/A,FALSE,"TimeScan NW Mgmt";#N/A,#N/A,FALSE,"NW Mgmt Install,Setup";#N/A,#N/A,FALSE,"Training";#N/A,#N/A,FALSE,"Secure7, IDST"}</definedName>
    <definedName name="pp" localSheetId="3" hidden="1">{#N/A,#N/A,FALSE,"KEY";#N/A,#N/A,FALSE,"Sync Products - Int'l";#N/A,#N/A,FALSE,"Sync Products - Domestic";#N/A,#N/A,FALSE,"Proteus Intl";#N/A,#N/A,FALSE,"Proteus Domestic";#N/A,#N/A,FALSE,"TimeScan NW Mgmt";#N/A,#N/A,FALSE,"NW Mgmt Install,Setup";#N/A,#N/A,FALSE,"Training";#N/A,#N/A,FALSE,"Secure7, IDST"}</definedName>
    <definedName name="pp" localSheetId="0" hidden="1">{#N/A,#N/A,FALSE,"KEY";#N/A,#N/A,FALSE,"Sync Products - Int'l";#N/A,#N/A,FALSE,"Sync Products - Domestic";#N/A,#N/A,FALSE,"Proteus Intl";#N/A,#N/A,FALSE,"Proteus Domestic";#N/A,#N/A,FALSE,"TimeScan NW Mgmt";#N/A,#N/A,FALSE,"NW Mgmt Install,Setup";#N/A,#N/A,FALSE,"Training";#N/A,#N/A,FALSE,"Secure7, IDST"}</definedName>
    <definedName name="_xlnm.Print_Area" localSheetId="3">'IEEE-1588 Solutions'!$A$1:$F$66</definedName>
    <definedName name="_xlnm.Print_Area" localSheetId="2">'SAASM Time Servers'!$A$1:$F$91</definedName>
    <definedName name="_xlnm.Print_Area" localSheetId="0">'TTM-VME Bus'!$A$1:$H$22</definedName>
    <definedName name="_xlnm.Print_Titles" localSheetId="3">'IEEE-1588 Solutions'!$1:$6</definedName>
    <definedName name="_xlnm.Print_Titles" localSheetId="2">'SAASM Time Servers'!$1:$7</definedName>
    <definedName name="_xlnm.Print_Titles" localSheetId="0">'TTM-VME Bus'!$1:$8</definedName>
    <definedName name="q" localSheetId="3" hidden="1">{#N/A,#N/A,FALSE,"KEY";#N/A,#N/A,FALSE,"Sync Products - Int'l";#N/A,#N/A,FALSE,"Sync Products - Domestic";#N/A,#N/A,FALSE,"Proteus Intl";#N/A,#N/A,FALSE,"Proteus Domestic";#N/A,#N/A,FALSE,"TimeScan NW Mgmt";#N/A,#N/A,FALSE,"NW Mgmt Install,Setup";#N/A,#N/A,FALSE,"Training";#N/A,#N/A,FALSE,"Secure7, IDST"}</definedName>
    <definedName name="q" localSheetId="0" hidden="1">{#N/A,#N/A,FALSE,"KEY";#N/A,#N/A,FALSE,"Sync Products - Int'l";#N/A,#N/A,FALSE,"Sync Products - Domestic";#N/A,#N/A,FALSE,"Proteus Intl";#N/A,#N/A,FALSE,"Proteus Domestic";#N/A,#N/A,FALSE,"TimeScan NW Mgmt";#N/A,#N/A,FALSE,"NW Mgmt Install,Setup";#N/A,#N/A,FALSE,"Training";#N/A,#N/A,FALSE,"Secure7, IDST"}</definedName>
    <definedName name="qq" localSheetId="3" hidden="1">{#N/A,#N/A,FALSE,"KEY";#N/A,#N/A,FALSE,"Sync Products - Int'l";#N/A,#N/A,FALSE,"Sync Products - Domestic";#N/A,#N/A,FALSE,"Proteus Intl";#N/A,#N/A,FALSE,"Proteus Domestic";#N/A,#N/A,FALSE,"TimeScan NW Mgmt";#N/A,#N/A,FALSE,"NW Mgmt Install,Setup";#N/A,#N/A,FALSE,"Training";#N/A,#N/A,FALSE,"Secure7, IDST"}</definedName>
    <definedName name="qq" localSheetId="0" hidden="1">{#N/A,#N/A,FALSE,"KEY";#N/A,#N/A,FALSE,"Sync Products - Int'l";#N/A,#N/A,FALSE,"Sync Products - Domestic";#N/A,#N/A,FALSE,"Proteus Intl";#N/A,#N/A,FALSE,"Proteus Domestic";#N/A,#N/A,FALSE,"TimeScan NW Mgmt";#N/A,#N/A,FALSE,"NW Mgmt Install,Setup";#N/A,#N/A,FALSE,"Training";#N/A,#N/A,FALSE,"Secure7, IDST"}</definedName>
    <definedName name="rr" localSheetId="3" hidden="1">{#N/A,#N/A,FALSE,"KEY";#N/A,#N/A,FALSE,"Sync Products - Int'l";#N/A,#N/A,FALSE,"Sync Products - Domestic";#N/A,#N/A,FALSE,"Proteus Intl";#N/A,#N/A,FALSE,"Proteus Domestic";#N/A,#N/A,FALSE,"TimeScan NW Mgmt";#N/A,#N/A,FALSE,"NW Mgmt Install,Setup";#N/A,#N/A,FALSE,"Training";#N/A,#N/A,FALSE,"Secure7, IDST"}</definedName>
    <definedName name="rr" localSheetId="0" hidden="1">{#N/A,#N/A,FALSE,"KEY";#N/A,#N/A,FALSE,"Sync Products - Int'l";#N/A,#N/A,FALSE,"Sync Products - Domestic";#N/A,#N/A,FALSE,"Proteus Intl";#N/A,#N/A,FALSE,"Proteus Domestic";#N/A,#N/A,FALSE,"TimeScan NW Mgmt";#N/A,#N/A,FALSE,"NW Mgmt Install,Setup";#N/A,#N/A,FALSE,"Training";#N/A,#N/A,FALSE,"Secure7, IDST"}</definedName>
    <definedName name="SyncSystem_4380B">#REF!</definedName>
    <definedName name="t" localSheetId="3" hidden="1">{#N/A,#N/A,FALSE,"KEY";#N/A,#N/A,FALSE,"Sync Products - Int'l";#N/A,#N/A,FALSE,"Sync Products - Domestic";#N/A,#N/A,FALSE,"Proteus Intl";#N/A,#N/A,FALSE,"Proteus Domestic";#N/A,#N/A,FALSE,"TimeScan NW Mgmt";#N/A,#N/A,FALSE,"NW Mgmt Install,Setup";#N/A,#N/A,FALSE,"Training";#N/A,#N/A,FALSE,"Secure7, IDST"}</definedName>
    <definedName name="t" localSheetId="0" hidden="1">{#N/A,#N/A,FALSE,"KEY";#N/A,#N/A,FALSE,"Sync Products - Int'l";#N/A,#N/A,FALSE,"Sync Products - Domestic";#N/A,#N/A,FALSE,"Proteus Intl";#N/A,#N/A,FALSE,"Proteus Domestic";#N/A,#N/A,FALSE,"TimeScan NW Mgmt";#N/A,#N/A,FALSE,"NW Mgmt Install,Setup";#N/A,#N/A,FALSE,"Training";#N/A,#N/A,FALSE,"Secure7, IDST"}</definedName>
    <definedName name="tt" localSheetId="3" hidden="1">{#N/A,#N/A,FALSE,"KEY";#N/A,#N/A,FALSE,"Sync Products - Int'l";#N/A,#N/A,FALSE,"Sync Products - Domestic";#N/A,#N/A,FALSE,"Proteus Intl";#N/A,#N/A,FALSE,"Proteus Domestic";#N/A,#N/A,FALSE,"TimeScan NW Mgmt";#N/A,#N/A,FALSE,"NW Mgmt Install,Setup";#N/A,#N/A,FALSE,"Training";#N/A,#N/A,FALSE,"Secure7, IDST"}</definedName>
    <definedName name="tt" localSheetId="0" hidden="1">{#N/A,#N/A,FALSE,"KEY";#N/A,#N/A,FALSE,"Sync Products - Int'l";#N/A,#N/A,FALSE,"Sync Products - Domestic";#N/A,#N/A,FALSE,"Proteus Intl";#N/A,#N/A,FALSE,"Proteus Domestic";#N/A,#N/A,FALSE,"TimeScan NW Mgmt";#N/A,#N/A,FALSE,"NW Mgmt Install,Setup";#N/A,#N/A,FALSE,"Training";#N/A,#N/A,FALSE,"Secure7, IDST"}</definedName>
    <definedName name="u" localSheetId="3" hidden="1">{#N/A,#N/A,FALSE,"KEY";#N/A,#N/A,FALSE,"Sync Products - Int'l";#N/A,#N/A,FALSE,"Sync Products - Domestic";#N/A,#N/A,FALSE,"Proteus Intl";#N/A,#N/A,FALSE,"Proteus Domestic";#N/A,#N/A,FALSE,"TimeScan NW Mgmt";#N/A,#N/A,FALSE,"NW Mgmt Install,Setup";#N/A,#N/A,FALSE,"Training";#N/A,#N/A,FALSE,"Secure7, IDST"}</definedName>
    <definedName name="u" localSheetId="0" hidden="1">{#N/A,#N/A,FALSE,"KEY";#N/A,#N/A,FALSE,"Sync Products - Int'l";#N/A,#N/A,FALSE,"Sync Products - Domestic";#N/A,#N/A,FALSE,"Proteus Intl";#N/A,#N/A,FALSE,"Proteus Domestic";#N/A,#N/A,FALSE,"TimeScan NW Mgmt";#N/A,#N/A,FALSE,"NW Mgmt Install,Setup";#N/A,#N/A,FALSE,"Training";#N/A,#N/A,FALSE,"Secure7, IDST"}</definedName>
    <definedName name="uu" localSheetId="3" hidden="1">{#N/A,#N/A,FALSE,"KEY";#N/A,#N/A,FALSE,"Sync Products - Int'l";#N/A,#N/A,FALSE,"Sync Products - Domestic";#N/A,#N/A,FALSE,"Proteus Intl";#N/A,#N/A,FALSE,"Proteus Domestic";#N/A,#N/A,FALSE,"TimeScan NW Mgmt";#N/A,#N/A,FALSE,"NW Mgmt Install,Setup";#N/A,#N/A,FALSE,"Training";#N/A,#N/A,FALSE,"Secure7, IDST"}</definedName>
    <definedName name="uu" localSheetId="0" hidden="1">{#N/A,#N/A,FALSE,"KEY";#N/A,#N/A,FALSE,"Sync Products - Int'l";#N/A,#N/A,FALSE,"Sync Products - Domestic";#N/A,#N/A,FALSE,"Proteus Intl";#N/A,#N/A,FALSE,"Proteus Domestic";#N/A,#N/A,FALSE,"TimeScan NW Mgmt";#N/A,#N/A,FALSE,"NW Mgmt Install,Setup";#N/A,#N/A,FALSE,"Training";#N/A,#N/A,FALSE,"Secure7, IDST"}</definedName>
    <definedName name="w" localSheetId="3" hidden="1">{#N/A,#N/A,FALSE,"KEY";#N/A,#N/A,FALSE,"Sync Products - Int'l";#N/A,#N/A,FALSE,"Sync Products - Domestic";#N/A,#N/A,FALSE,"Proteus Intl";#N/A,#N/A,FALSE,"Proteus Domestic";#N/A,#N/A,FALSE,"TimeScan NW Mgmt";#N/A,#N/A,FALSE,"NW Mgmt Install,Setup";#N/A,#N/A,FALSE,"Training";#N/A,#N/A,FALSE,"Secure7, IDST"}</definedName>
    <definedName name="w" localSheetId="0" hidden="1">{#N/A,#N/A,FALSE,"KEY";#N/A,#N/A,FALSE,"Sync Products - Int'l";#N/A,#N/A,FALSE,"Sync Products - Domestic";#N/A,#N/A,FALSE,"Proteus Intl";#N/A,#N/A,FALSE,"Proteus Domestic";#N/A,#N/A,FALSE,"TimeScan NW Mgmt";#N/A,#N/A,FALSE,"NW Mgmt Install,Setup";#N/A,#N/A,FALSE,"Training";#N/A,#N/A,FALSE,"Secure7, IDST"}</definedName>
    <definedName name="wrn.Print._.Full._.Price._.List." localSheetId="3" hidden="1">{#N/A,#N/A,FALSE,"KEY";#N/A,#N/A,FALSE,"Sync Products - Int'l";#N/A,#N/A,FALSE,"Sync Products - Domestic";#N/A,#N/A,FALSE,"Proteus Intl";#N/A,#N/A,FALSE,"Proteus Domestic";#N/A,#N/A,FALSE,"TimeScan NW Mgmt";#N/A,#N/A,FALSE,"NW Mgmt Install,Setup";#N/A,#N/A,FALSE,"Training";#N/A,#N/A,FALSE,"Secure7, IDST"}</definedName>
    <definedName name="wrn.Print._.Full._.Price._.List." localSheetId="0" hidden="1">{#N/A,#N/A,FALSE,"KEY";#N/A,#N/A,FALSE,"Sync Products - Int'l";#N/A,#N/A,FALSE,"Sync Products - Domestic";#N/A,#N/A,FALSE,"Proteus Intl";#N/A,#N/A,FALSE,"Proteus Domestic";#N/A,#N/A,FALSE,"TimeScan NW Mgmt";#N/A,#N/A,FALSE,"NW Mgmt Install,Setup";#N/A,#N/A,FALSE,"Training";#N/A,#N/A,FALSE,"Secure7, IDST"}</definedName>
    <definedName name="ww" localSheetId="3" hidden="1">{#N/A,#N/A,FALSE,"KEY";#N/A,#N/A,FALSE,"Sync Products - Int'l";#N/A,#N/A,FALSE,"Sync Products - Domestic";#N/A,#N/A,FALSE,"Proteus Intl";#N/A,#N/A,FALSE,"Proteus Domestic";#N/A,#N/A,FALSE,"TimeScan NW Mgmt";#N/A,#N/A,FALSE,"NW Mgmt Install,Setup";#N/A,#N/A,FALSE,"Training";#N/A,#N/A,FALSE,"Secure7, IDST"}</definedName>
    <definedName name="ww" localSheetId="0" hidden="1">{#N/A,#N/A,FALSE,"KEY";#N/A,#N/A,FALSE,"Sync Products - Int'l";#N/A,#N/A,FALSE,"Sync Products - Domestic";#N/A,#N/A,FALSE,"Proteus Intl";#N/A,#N/A,FALSE,"Proteus Domestic";#N/A,#N/A,FALSE,"TimeScan NW Mgmt";#N/A,#N/A,FALSE,"NW Mgmt Install,Setup";#N/A,#N/A,FALSE,"Training";#N/A,#N/A,FALSE,"Secure7, IDST"}</definedName>
    <definedName name="x" localSheetId="3" hidden="1">{#N/A,#N/A,FALSE,"KEY";#N/A,#N/A,FALSE,"Sync Products - Int'l";#N/A,#N/A,FALSE,"Sync Products - Domestic";#N/A,#N/A,FALSE,"Proteus Intl";#N/A,#N/A,FALSE,"Proteus Domestic";#N/A,#N/A,FALSE,"TimeScan NW Mgmt";#N/A,#N/A,FALSE,"NW Mgmt Install,Setup";#N/A,#N/A,FALSE,"Training";#N/A,#N/A,FALSE,"Secure7, IDST"}</definedName>
    <definedName name="x" localSheetId="0" hidden="1">{#N/A,#N/A,FALSE,"KEY";#N/A,#N/A,FALSE,"Sync Products - Int'l";#N/A,#N/A,FALSE,"Sync Products - Domestic";#N/A,#N/A,FALSE,"Proteus Intl";#N/A,#N/A,FALSE,"Proteus Domestic";#N/A,#N/A,FALSE,"TimeScan NW Mgmt";#N/A,#N/A,FALSE,"NW Mgmt Install,Setup";#N/A,#N/A,FALSE,"Training";#N/A,#N/A,FALSE,"Secure7, IDST"}</definedName>
    <definedName name="y" localSheetId="3" hidden="1">{#N/A,#N/A,FALSE,"KEY";#N/A,#N/A,FALSE,"Sync Products - Int'l";#N/A,#N/A,FALSE,"Sync Products - Domestic";#N/A,#N/A,FALSE,"Proteus Intl";#N/A,#N/A,FALSE,"Proteus Domestic";#N/A,#N/A,FALSE,"TimeScan NW Mgmt";#N/A,#N/A,FALSE,"NW Mgmt Install,Setup";#N/A,#N/A,FALSE,"Training";#N/A,#N/A,FALSE,"Secure7, IDST"}</definedName>
    <definedName name="y" localSheetId="0" hidden="1">{#N/A,#N/A,FALSE,"KEY";#N/A,#N/A,FALSE,"Sync Products - Int'l";#N/A,#N/A,FALSE,"Sync Products - Domestic";#N/A,#N/A,FALSE,"Proteus Intl";#N/A,#N/A,FALSE,"Proteus Domestic";#N/A,#N/A,FALSE,"TimeScan NW Mgmt";#N/A,#N/A,FALSE,"NW Mgmt Install,Setup";#N/A,#N/A,FALSE,"Training";#N/A,#N/A,FALSE,"Secure7, IDST"}</definedName>
    <definedName name="yy" localSheetId="3" hidden="1">{#N/A,#N/A,FALSE,"KEY";#N/A,#N/A,FALSE,"Sync Products - Int'l";#N/A,#N/A,FALSE,"Sync Products - Domestic";#N/A,#N/A,FALSE,"Proteus Intl";#N/A,#N/A,FALSE,"Proteus Domestic";#N/A,#N/A,FALSE,"TimeScan NW Mgmt";#N/A,#N/A,FALSE,"NW Mgmt Install,Setup";#N/A,#N/A,FALSE,"Training";#N/A,#N/A,FALSE,"Secure7, IDST"}</definedName>
    <definedName name="yy" localSheetId="0" hidden="1">{#N/A,#N/A,FALSE,"KEY";#N/A,#N/A,FALSE,"Sync Products - Int'l";#N/A,#N/A,FALSE,"Sync Products - Domestic";#N/A,#N/A,FALSE,"Proteus Intl";#N/A,#N/A,FALSE,"Proteus Domestic";#N/A,#N/A,FALSE,"TimeScan NW Mgmt";#N/A,#N/A,FALSE,"NW Mgmt Install,Setup";#N/A,#N/A,FALSE,"Training";#N/A,#N/A,FALSE,"Secure7, IDST"}</definedName>
    <definedName name="Z_B0CE9BAE_C12A_4299_8C4A_347066FB700C_.wvu.PrintArea" localSheetId="3" hidden="1">'IEEE-1588 Solutions'!$A$1:$F$66</definedName>
    <definedName name="Z_B0CE9BAE_C12A_4299_8C4A_347066FB700C_.wvu.PrintArea" localSheetId="2" hidden="1">'SAASM Time Servers'!$A$1:$F$91</definedName>
    <definedName name="Z_B0CE9BAE_C12A_4299_8C4A_347066FB700C_.wvu.PrintArea" localSheetId="0" hidden="1">'TTM-VME Bus'!$A$1:$H$22</definedName>
    <definedName name="Z_B0CE9BAE_C12A_4299_8C4A_347066FB700C_.wvu.PrintTitles" localSheetId="3" hidden="1">'IEEE-1588 Solutions'!$1:$6</definedName>
    <definedName name="Z_B0CE9BAE_C12A_4299_8C4A_347066FB700C_.wvu.PrintTitles" localSheetId="2" hidden="1">'SAASM Time Servers'!$1:$7</definedName>
    <definedName name="Z_B0CE9BAE_C12A_4299_8C4A_347066FB700C_.wvu.PrintTitles" localSheetId="0" hidden="1">'TTM-VME Bus'!$1:$8</definedName>
    <definedName name="Z_B0CE9BAE_C12A_4299_8C4A_347066FB700C_.wvu.Rows" localSheetId="2" hidden="1">'SAASM Time Servers'!$53:$58,'SAASM Time Servers'!$69:$83</definedName>
  </definedNames>
  <calcPr calcId="125725"/>
  <customWorkbookViews>
    <customWorkbookView name="Jason Bowman - Personal View" guid="{B0CE9BAE-C12A-4299-8C4A-347066FB700C}" mergeInterval="0" personalView="1" maximized="1" xWindow="1" yWindow="1" windowWidth="1276" windowHeight="570" tabRatio="692" activeSheetId="1"/>
  </customWorkbookViews>
</workbook>
</file>

<file path=xl/calcChain.xml><?xml version="1.0" encoding="utf-8"?>
<calcChain xmlns="http://schemas.openxmlformats.org/spreadsheetml/2006/main">
  <c r="E7" i="32"/>
  <c r="E25"/>
  <c r="E24"/>
  <c r="E23"/>
  <c r="E20"/>
  <c r="E19"/>
  <c r="E18"/>
  <c r="E17"/>
  <c r="E16"/>
  <c r="E15"/>
  <c r="E14"/>
  <c r="E13"/>
  <c r="E12"/>
  <c r="E11"/>
  <c r="E10"/>
  <c r="E9"/>
  <c r="E8"/>
  <c r="E22" l="1"/>
  <c r="E21"/>
  <c r="F57" i="8" l="1"/>
  <c r="E57"/>
  <c r="F56"/>
  <c r="E56"/>
  <c r="F55"/>
  <c r="E55"/>
  <c r="F54"/>
  <c r="E54"/>
  <c r="F29" i="11"/>
  <c r="F30"/>
  <c r="F31"/>
  <c r="F32"/>
  <c r="F33"/>
  <c r="F34"/>
  <c r="F35"/>
  <c r="F36"/>
  <c r="F37"/>
  <c r="F38"/>
  <c r="F39"/>
  <c r="F40"/>
  <c r="F41"/>
  <c r="F42"/>
  <c r="F43"/>
  <c r="F45"/>
  <c r="F46"/>
  <c r="F47"/>
  <c r="F48"/>
  <c r="F49"/>
  <c r="F50"/>
  <c r="F51"/>
  <c r="F52"/>
  <c r="F53"/>
  <c r="F54"/>
  <c r="F55"/>
  <c r="F56"/>
  <c r="F57"/>
  <c r="F58"/>
  <c r="F59"/>
  <c r="F60"/>
  <c r="F61"/>
  <c r="F63"/>
  <c r="F8"/>
  <c r="F11"/>
  <c r="F12"/>
  <c r="F13"/>
  <c r="F14"/>
  <c r="F15"/>
  <c r="F16"/>
  <c r="F17"/>
  <c r="F20"/>
  <c r="F23"/>
  <c r="F24"/>
  <c r="F7"/>
  <c r="F82" i="8"/>
  <c r="F80"/>
  <c r="F76"/>
  <c r="F74"/>
  <c r="F65"/>
  <c r="F64"/>
  <c r="F63"/>
  <c r="F62"/>
  <c r="F61"/>
  <c r="F60"/>
  <c r="F51"/>
  <c r="F50"/>
  <c r="F49"/>
  <c r="F48"/>
  <c r="F47"/>
  <c r="F46"/>
  <c r="F45"/>
  <c r="F44"/>
  <c r="F42"/>
  <c r="F37"/>
  <c r="F32"/>
  <c r="F31"/>
  <c r="F30"/>
  <c r="F29"/>
  <c r="F28"/>
  <c r="F27"/>
  <c r="F26"/>
  <c r="F25"/>
  <c r="F24"/>
  <c r="F23"/>
  <c r="F22"/>
  <c r="F21"/>
  <c r="F20"/>
  <c r="F19"/>
  <c r="F14"/>
  <c r="F13"/>
  <c r="F10"/>
  <c r="F9"/>
  <c r="G9" i="3"/>
  <c r="G10"/>
  <c r="G11"/>
  <c r="E82" i="8"/>
  <c r="C82"/>
  <c r="E80"/>
  <c r="C80"/>
  <c r="E76"/>
  <c r="C76"/>
  <c r="E74"/>
  <c r="C74"/>
  <c r="E63" i="11"/>
  <c r="E61"/>
  <c r="E60"/>
  <c r="E59"/>
  <c r="E58"/>
  <c r="E57"/>
  <c r="E56"/>
  <c r="E55"/>
  <c r="E54"/>
  <c r="E53"/>
  <c r="E52"/>
  <c r="E51"/>
  <c r="E50"/>
  <c r="E49"/>
  <c r="E48"/>
  <c r="E47"/>
  <c r="E46"/>
  <c r="E45"/>
  <c r="E43"/>
  <c r="E42"/>
  <c r="E41"/>
  <c r="E40"/>
  <c r="E39"/>
  <c r="E38"/>
  <c r="E37"/>
  <c r="E36"/>
  <c r="E35"/>
  <c r="E34"/>
  <c r="E32"/>
  <c r="E31"/>
  <c r="E30"/>
  <c r="E29"/>
  <c r="E24"/>
  <c r="E23"/>
  <c r="E20"/>
  <c r="E17"/>
  <c r="E16"/>
  <c r="E15"/>
  <c r="E14"/>
  <c r="E13"/>
  <c r="E12"/>
  <c r="E11"/>
  <c r="E8"/>
  <c r="E7"/>
  <c r="E65" i="8"/>
  <c r="E64"/>
  <c r="E63"/>
  <c r="E62"/>
  <c r="E61"/>
  <c r="E60"/>
  <c r="E51"/>
  <c r="E50"/>
  <c r="E49"/>
  <c r="E48"/>
  <c r="E47"/>
  <c r="E46"/>
  <c r="E45"/>
  <c r="E44"/>
  <c r="E42"/>
  <c r="E37"/>
  <c r="E32"/>
  <c r="E31"/>
  <c r="E30"/>
  <c r="E29"/>
  <c r="E28"/>
  <c r="E27"/>
  <c r="E26"/>
  <c r="E25"/>
  <c r="E24"/>
  <c r="E23"/>
  <c r="E22"/>
  <c r="E21"/>
  <c r="E20"/>
  <c r="E19"/>
  <c r="E13"/>
  <c r="E10"/>
  <c r="E9"/>
  <c r="F11" i="3"/>
  <c r="F10"/>
  <c r="F9"/>
  <c r="C35" i="11"/>
  <c r="C13" i="8"/>
  <c r="C17" i="11"/>
  <c r="C8"/>
  <c r="C7"/>
  <c r="C65" i="8"/>
  <c r="C64"/>
  <c r="C63"/>
  <c r="C62"/>
  <c r="C61"/>
  <c r="C60"/>
  <c r="C50"/>
  <c r="C47"/>
  <c r="C46"/>
  <c r="C45"/>
  <c r="C44"/>
  <c r="A4"/>
  <c r="A3"/>
  <c r="C9"/>
  <c r="C63" i="11"/>
  <c r="C56" i="8"/>
  <c r="C55"/>
  <c r="C54"/>
  <c r="C56" i="11"/>
  <c r="C49"/>
  <c r="C23" i="8"/>
  <c r="C31" i="11"/>
  <c r="C42" i="8"/>
  <c r="C51"/>
  <c r="C49"/>
  <c r="C12" i="11"/>
  <c r="C13"/>
  <c r="C20"/>
  <c r="C14"/>
  <c r="C15"/>
  <c r="C16"/>
  <c r="C10" i="15"/>
  <c r="C11"/>
  <c r="C12"/>
  <c r="C13"/>
  <c r="C14"/>
  <c r="C15"/>
  <c r="C16"/>
  <c r="C17"/>
  <c r="C18"/>
  <c r="C19"/>
  <c r="C20"/>
  <c r="C21"/>
  <c r="C22"/>
  <c r="C23"/>
  <c r="C24"/>
  <c r="C7"/>
  <c r="E8" i="3"/>
  <c r="C60" i="11"/>
  <c r="C23"/>
  <c r="C24"/>
  <c r="A3" i="15"/>
  <c r="A4"/>
  <c r="A3" i="3"/>
  <c r="A4"/>
  <c r="A3" i="11"/>
  <c r="A4"/>
  <c r="C32" l="1"/>
  <c r="C54"/>
  <c r="C41"/>
  <c r="C25" i="8"/>
  <c r="C51" i="11"/>
  <c r="C47"/>
  <c r="C38"/>
  <c r="C43"/>
  <c r="C21" i="8"/>
  <c r="C48" i="11"/>
  <c r="C52"/>
  <c r="C37"/>
  <c r="C11"/>
  <c r="C55"/>
  <c r="C40"/>
  <c r="C33"/>
  <c r="C24" i="8"/>
  <c r="C53" i="11"/>
  <c r="C34"/>
  <c r="C50"/>
  <c r="C36"/>
  <c r="C28" i="8"/>
  <c r="C29"/>
  <c r="C42" i="11"/>
  <c r="C46"/>
  <c r="D9" i="3"/>
  <c r="C19" i="8"/>
  <c r="C31"/>
  <c r="C58" i="11"/>
  <c r="C59"/>
  <c r="D10" i="3"/>
  <c r="C27" i="8"/>
  <c r="C20"/>
  <c r="C32"/>
  <c r="C61" i="11"/>
  <c r="C39"/>
  <c r="C22" i="8"/>
  <c r="C37"/>
  <c r="C45" i="11"/>
  <c r="C26" i="8"/>
  <c r="C29" i="11"/>
  <c r="C30" i="8"/>
  <c r="C30" i="11"/>
  <c r="C57"/>
  <c r="C48" i="8"/>
  <c r="C57"/>
  <c r="D11" i="3"/>
</calcChain>
</file>

<file path=xl/sharedStrings.xml><?xml version="1.0" encoding="utf-8"?>
<sst xmlns="http://schemas.openxmlformats.org/spreadsheetml/2006/main" count="444" uniqueCount="327">
  <si>
    <t>TTM635VME-VCXO</t>
  </si>
  <si>
    <t>part number</t>
  </si>
  <si>
    <t>(14) Requires GPS receiver, antenna and firmware</t>
  </si>
  <si>
    <t>(16) Factory installed option</t>
  </si>
  <si>
    <t>High stability 10 MHz OCXO</t>
  </si>
  <si>
    <t>Spare Price / Post GPS Receiver price</t>
  </si>
  <si>
    <t>Domain Time II Site License: &gt;2500 Seats</t>
  </si>
  <si>
    <t>150-210</t>
  </si>
  <si>
    <t>Fiber Optic</t>
  </si>
  <si>
    <t>NOTE:  2 Km maximum distance</t>
  </si>
  <si>
    <t>Domain Time II Time Synchronization Software</t>
  </si>
  <si>
    <t>See above</t>
  </si>
  <si>
    <t>Option Description</t>
  </si>
  <si>
    <t>+</t>
  </si>
  <si>
    <t>(1) Factory Installed Option</t>
  </si>
  <si>
    <t>(4b) Provides TC in, TC out, 1PPS in, 1 PPS out, Event in</t>
  </si>
  <si>
    <t>Price applicable only at time of GPS receiver purchase.  Use spare pricing for post GPS receiver sales. Ship from Stock. CE Certified</t>
  </si>
  <si>
    <t>GPS L1/L2 Inline Antenna Amplifier</t>
  </si>
  <si>
    <t>490-004</t>
  </si>
  <si>
    <t>142-614</t>
  </si>
  <si>
    <t>For use without down converter.</t>
  </si>
  <si>
    <t>Tape Search w/Aux + Speed</t>
  </si>
  <si>
    <t>TM_OPT_02A</t>
  </si>
  <si>
    <t>2 slots horizontal</t>
  </si>
  <si>
    <t xml:space="preserve">Multispeed Parallel BCD (D-hmS) </t>
  </si>
  <si>
    <t>TM_OPT_04B</t>
  </si>
  <si>
    <t>1 slot vertical</t>
  </si>
  <si>
    <t>RS-232 Time Word Output</t>
  </si>
  <si>
    <t>TM_OPT_07A</t>
  </si>
  <si>
    <t>Single Code Encoder - IRIG A</t>
  </si>
  <si>
    <t>TM_OPT_14A</t>
  </si>
  <si>
    <t>Single Code Encoder - IRIG B</t>
  </si>
  <si>
    <t>Spare. Order quantity 2 for each unit.  Two included with std XLi.</t>
  </si>
  <si>
    <t>Spare External Down/Up Converter Power Supply</t>
  </si>
  <si>
    <t>GPS L1 Antenna Splitter</t>
  </si>
  <si>
    <t>Time Monitor Software for XLi</t>
  </si>
  <si>
    <t>Spare price.  External power supply included in all 142-6150-xxx configurations.</t>
  </si>
  <si>
    <t>87-399-19</t>
  </si>
  <si>
    <t>Rb. Osco.  5x10-11 (1U)</t>
  </si>
  <si>
    <t>87-399-RB1U</t>
  </si>
  <si>
    <t>NTS on Std Ethernet Network Port</t>
  </si>
  <si>
    <t>87-8017</t>
  </si>
  <si>
    <t>PLUG-IN OPTIONS</t>
  </si>
  <si>
    <t>Multicode 4 AM outputs</t>
  </si>
  <si>
    <t>87-6002-XL1</t>
  </si>
  <si>
    <t>Network Time Displays</t>
  </si>
  <si>
    <t>150-709</t>
  </si>
  <si>
    <t>150-710</t>
  </si>
  <si>
    <t>150-711</t>
  </si>
  <si>
    <t>GPS Lightning Arrestor Kit w/25 ft. (7.5 m) cable</t>
  </si>
  <si>
    <t>GPS Lightning Arrestor Kit w/50 ft. (15 m) cable</t>
  </si>
  <si>
    <t xml:space="preserve">     Extended Cable (75 ft./22.5 m)</t>
  </si>
  <si>
    <t>340-75-5</t>
  </si>
  <si>
    <t xml:space="preserve">     Extended Cable (100 ft./30 m)</t>
  </si>
  <si>
    <t>340-100-5</t>
  </si>
  <si>
    <t>340-125-5</t>
  </si>
  <si>
    <t xml:space="preserve">     Extended Cable (150 ft./45 m)</t>
  </si>
  <si>
    <t>340-150-5</t>
  </si>
  <si>
    <t xml:space="preserve">     Extended Cable (200 ft./60 m)</t>
  </si>
  <si>
    <t>340-200-5</t>
  </si>
  <si>
    <t xml:space="preserve">     Extended Cable (250 ft./75 m)</t>
  </si>
  <si>
    <t>340-250-5</t>
  </si>
  <si>
    <t xml:space="preserve">     Extended Cable (275 ft./82.5 m)</t>
  </si>
  <si>
    <t>340-275-5</t>
  </si>
  <si>
    <t xml:space="preserve">     Extended Cable (300 ft./90 m)</t>
  </si>
  <si>
    <t>340-300-5</t>
  </si>
  <si>
    <t>142-6150-50</t>
  </si>
  <si>
    <t>142-6150-250</t>
  </si>
  <si>
    <t>142-6150-500</t>
  </si>
  <si>
    <t>142-6150-750</t>
  </si>
  <si>
    <t>142-6150-1000</t>
  </si>
  <si>
    <t>142-6150-1250</t>
  </si>
  <si>
    <t>142-6150-1500</t>
  </si>
  <si>
    <t>088-010-1</t>
  </si>
  <si>
    <t>142-6150</t>
  </si>
  <si>
    <t>140-615</t>
  </si>
  <si>
    <t>Spare Price for portion of 142-6150</t>
  </si>
  <si>
    <t>150-615</t>
  </si>
  <si>
    <t>GPS L1 Inline Antenna Amplifier</t>
  </si>
  <si>
    <t>150-200</t>
  </si>
  <si>
    <t>Spare L1 GPS Antenna Down Converter</t>
  </si>
  <si>
    <t xml:space="preserve">Multi-Code Encoder (A/B/G/N36/2137) </t>
  </si>
  <si>
    <t>TM_OPT_15</t>
  </si>
  <si>
    <t>Read DC Code</t>
  </si>
  <si>
    <t>TM_OPT_17</t>
  </si>
  <si>
    <t>5-Rate Slow Code</t>
  </si>
  <si>
    <t>TM_OPT_18</t>
  </si>
  <si>
    <t xml:space="preserve">Oven Oscillator (5E-10/day) </t>
  </si>
  <si>
    <t>TM_OPT_20B</t>
  </si>
  <si>
    <t>Zero slot</t>
  </si>
  <si>
    <t>Video Time Inserter (composite, CE)</t>
  </si>
  <si>
    <t>TM_OPT_27A</t>
  </si>
  <si>
    <t>Video Time Inserter (S-Video, non-CE)</t>
  </si>
  <si>
    <t>TM_OPT_27B</t>
  </si>
  <si>
    <t>50 Ohm Distribution (w/mini-SMB mates)</t>
  </si>
  <si>
    <t>TM_OPT_39A</t>
  </si>
  <si>
    <t>2 slots vertical</t>
  </si>
  <si>
    <t>TM_OPT_14B</t>
  </si>
  <si>
    <t>Single Code Encoder - IRIG E (100 Hz)</t>
  </si>
  <si>
    <t>TM_OPT_14C</t>
  </si>
  <si>
    <t>206-800</t>
  </si>
  <si>
    <t>For use with TI/ET option</t>
  </si>
  <si>
    <t>144-701-1</t>
  </si>
  <si>
    <t>Fiber Optic L1/L2 Antenna Link (12V)</t>
  </si>
  <si>
    <t>NON PLUG-IN OPTIONS</t>
  </si>
  <si>
    <t>OCXO</t>
  </si>
  <si>
    <t>87-399-18</t>
  </si>
  <si>
    <t>L1 Only - for cable lengths from 150' up to 300' maximum of RG-59 (Belden 9104) antenna cable.  CE(RoHS) compliant.</t>
  </si>
  <si>
    <t>RG-58 COAX Cable TNC-BNC 100 Meter</t>
  </si>
  <si>
    <t>338-100M-5</t>
  </si>
  <si>
    <t>RG-58 COAX Cable TNC-BNC 200 Meter</t>
  </si>
  <si>
    <t>338-200M-5</t>
  </si>
  <si>
    <t>RG-58 COAX Cable TNC-BNC 250 Meter</t>
  </si>
  <si>
    <t>338-250M-5</t>
  </si>
  <si>
    <t>Click here to return to Table of Contents</t>
  </si>
  <si>
    <t>VME BUS CARDS</t>
  </si>
  <si>
    <t>TIME CODE INSTRUMENTS</t>
  </si>
  <si>
    <t>GPS Antennas, Cables &amp; Accessories</t>
  </si>
  <si>
    <t>140-609</t>
  </si>
  <si>
    <t>142-613</t>
  </si>
  <si>
    <t>L1/L2 only - for 150' up to  300' max. cable extension of RG-59 (Belden 9104) antenna cable length.</t>
  </si>
  <si>
    <t>142-613-50</t>
  </si>
  <si>
    <t xml:space="preserve"> </t>
  </si>
  <si>
    <t>1510-702</t>
  </si>
  <si>
    <t>1510-703</t>
  </si>
  <si>
    <t>XLi IEEE-1588 Grandmaster, 1x 1588 Port</t>
  </si>
  <si>
    <t>XLi IEEE-1588 Grandmaster, 2x 1588 Port</t>
  </si>
  <si>
    <t>(4c) Provides TC in, TC out, 1PPS in, 1 PPS out, Event in, DCLS out</t>
  </si>
  <si>
    <t xml:space="preserve">Slide Mount Kit </t>
  </si>
  <si>
    <t>150-650</t>
  </si>
  <si>
    <t>For use with 151-602/151-652/1510-602/1510-652 Chassis</t>
  </si>
  <si>
    <t>Spare L1 GPS Up Converter</t>
  </si>
  <si>
    <t>Programmable Pulse Output</t>
  </si>
  <si>
    <t>87-8024</t>
  </si>
  <si>
    <t>Frequency Measurement</t>
  </si>
  <si>
    <t>87-8025</t>
  </si>
  <si>
    <t>50 Ohm Distribution (1X3) (BNC)</t>
  </si>
  <si>
    <t>TM_OPT_45A</t>
  </si>
  <si>
    <t>Slides for 1.75" Chassis</t>
  </si>
  <si>
    <t>TM_OPT_48A</t>
  </si>
  <si>
    <t xml:space="preserve">For airborne applications - In lieu of standard L1 </t>
  </si>
  <si>
    <t>Part Number</t>
  </si>
  <si>
    <t>incl.</t>
  </si>
  <si>
    <t>Domain Time II Starter Kit</t>
  </si>
  <si>
    <t>183-0029</t>
  </si>
  <si>
    <t>Additional Domain Time II 25 Seat Time Client Bundles</t>
  </si>
  <si>
    <t>490-002</t>
  </si>
  <si>
    <t>Additional Domain Time II Time Manager</t>
  </si>
  <si>
    <t>490-003</t>
  </si>
  <si>
    <t>Additional Domain Time II Software Time Server</t>
  </si>
  <si>
    <t>TM7000 Time Code Unit</t>
  </si>
  <si>
    <t>TM7000</t>
  </si>
  <si>
    <t>TM7000 Options</t>
  </si>
  <si>
    <t>CE(RoHS) compliant</t>
  </si>
  <si>
    <t>Rack Mounting Brackets 2U Chassis</t>
  </si>
  <si>
    <t>206-850</t>
  </si>
  <si>
    <t>1-3 bundles
(25-75 seats)</t>
  </si>
  <si>
    <t>4-19 bundles
(100-475 seats)</t>
  </si>
  <si>
    <t>20-39 bundles
(500-975seats)</t>
  </si>
  <si>
    <t>40-99 bundles
(1000-2475 seats)</t>
  </si>
  <si>
    <t>490-005</t>
  </si>
  <si>
    <t>Audit Server for Domain Time II</t>
  </si>
  <si>
    <t>183-0030</t>
  </si>
  <si>
    <t>Requires Domain Time II be installed on the network.</t>
  </si>
  <si>
    <t>'D' Connector to x5-BNCs Adapter w/1PPS in (4b)</t>
  </si>
  <si>
    <t>BC11576-9860115</t>
  </si>
  <si>
    <t>'D' Connector to x6-BNCs Adapter (4c)</t>
  </si>
  <si>
    <t>PCI-BNC-CCS</t>
  </si>
  <si>
    <t>L1 GPS Antenna (5-12V) - Aero</t>
  </si>
  <si>
    <t>Rack Mounting Brackets 1U Chassis</t>
  </si>
  <si>
    <t>Spare L1 GPS Antenna Down/Up Converter with no cable, External Power Supply</t>
  </si>
  <si>
    <t>L1 GPS Antenna Down/Up Converter &amp; 50 ft cable, External Power Supply</t>
  </si>
  <si>
    <t>Use the Domain Time II Quote Calculator to compute price based on total required seats.  Site license includes any combination of Manager, Server, and Clients up to purchased number of seats.  Must purchase a minimum of 2500 Seats.</t>
  </si>
  <si>
    <t>BC11576-1000</t>
  </si>
  <si>
    <t>'D' Connector to BNC's Adapter (4)</t>
  </si>
  <si>
    <t>(4) Provides TC in, TC out, 1 PPS out, Event in, Periodic out.</t>
  </si>
  <si>
    <t>MODEL</t>
  </si>
  <si>
    <t>Part #</t>
  </si>
  <si>
    <t>Comments</t>
  </si>
  <si>
    <t>Price</t>
  </si>
  <si>
    <t>Metric Cable Lengths</t>
  </si>
  <si>
    <t>RG-59 COAX Cable TNC-BNC 25 Meter</t>
  </si>
  <si>
    <t>340-25M-5</t>
  </si>
  <si>
    <t>RG-59 COAX Cable TNC-BNC 50 Meter</t>
  </si>
  <si>
    <t>340-50M-5</t>
  </si>
  <si>
    <t>RG-59 COAX Cable TNC-BNC 75 Meter</t>
  </si>
  <si>
    <t>340-75M-5</t>
  </si>
  <si>
    <t>Spare Price.  Includes antenna mast and clamps.</t>
  </si>
  <si>
    <t>ND-Clock, AC powered, 12 hour numbering</t>
  </si>
  <si>
    <t>820-1446-AC</t>
  </si>
  <si>
    <t>ND-Clock, Power-over-Ethernet, 12 hour numbering</t>
  </si>
  <si>
    <t>820-1446-POE</t>
  </si>
  <si>
    <t>ND-Clock, AC powered, 24 hour numbering</t>
  </si>
  <si>
    <t>820-1446-AC-24</t>
  </si>
  <si>
    <t>ND-Clock, Power-over-Ethernet, 24 hour numbering</t>
  </si>
  <si>
    <t>820-1446-POE-24</t>
  </si>
  <si>
    <t>Includes 58535A active splitter with 2 outputs, (2) N to TNC adapters, (2) 3 foot cables with TNC and BNC connectors.  CE(RoHS) compliant.</t>
  </si>
  <si>
    <t>IEEE-1588 Solutions</t>
  </si>
  <si>
    <t>144-701-1AC</t>
  </si>
  <si>
    <t>Fiber Optic L1/L2 Antenna Link (12V) with External Power Supply</t>
  </si>
  <si>
    <t>1521-SAASMS350-RUB</t>
  </si>
  <si>
    <t>SAASM NETWORK TIME SERVERS</t>
  </si>
  <si>
    <t>SyncServer S350 SAASM with Rubidium Oscillator</t>
  </si>
  <si>
    <t>Spare L1/L2 Antenna forS3xx SAASM.  Includes mast and clamps.</t>
  </si>
  <si>
    <t>Included in price of SyncServer SAASM models but must be ordered seperately.</t>
  </si>
  <si>
    <t>140-017-2</t>
  </si>
  <si>
    <t>TNC/TNC - 2 TNC Terminations provided.  Replacement for 140-017.</t>
  </si>
  <si>
    <t>GPS Lightning Arrestor (for use with down converter only)</t>
  </si>
  <si>
    <t>Available for 1510-712, -713 only</t>
  </si>
  <si>
    <t>XLi IEEE-1588 Grandmaster PTPv2, 1x 1588 Port</t>
  </si>
  <si>
    <t>1510-712</t>
  </si>
  <si>
    <t>XLi IEEE-1588 Grandmaster PTPv2, 2x 1588 Port</t>
  </si>
  <si>
    <t>1510-713</t>
  </si>
  <si>
    <t>For field upgrades, provide serial number at time of order</t>
  </si>
  <si>
    <t>992-46110-20TTM</t>
  </si>
  <si>
    <t>IEEE 1588 PTPv1 Grandmasters</t>
  </si>
  <si>
    <t>Supply is limited.  TM7000 will be discontinued when current inventory is depleted.</t>
  </si>
  <si>
    <t>SyncServers WITH a SAASM GPS Engine</t>
  </si>
  <si>
    <t>SyncServers WITHOUT a SAASM GPS Engine (aka GFE)</t>
  </si>
  <si>
    <t>1521-SAASMS350-7RB</t>
  </si>
  <si>
    <t>SyncServer S350 SAASM GFE with Rubidium Oscillator</t>
  </si>
  <si>
    <t>142-614-50</t>
  </si>
  <si>
    <t>Spare Price.  Includes 50' cable, antenna mast and clamps.</t>
  </si>
  <si>
    <t>340-50-5</t>
  </si>
  <si>
    <t xml:space="preserve">     Standard cable (50 ft./15.2 m)</t>
  </si>
  <si>
    <t xml:space="preserve">     Extended Cable (125 ft./37.5 m)</t>
  </si>
  <si>
    <t xml:space="preserve">RG-59 COAX Cable TNC-BNC </t>
  </si>
  <si>
    <t>RG-59 COAX Cable TNC-BNC.  Requires GPS L1 Inline Ant Amplifier.</t>
  </si>
  <si>
    <t>RG-59 COAX Cable TNC-BNC</t>
  </si>
  <si>
    <t>Spare L1/L2 Antenna forS3xx SAASM.  Includes 50' cable, mast and clamps.</t>
  </si>
  <si>
    <t>L1/L2 GPS Antenna Kit (5-12V)</t>
  </si>
  <si>
    <t>RG-59 COAX Cable TNC-BNC.  CE(RoHS) compliant.</t>
  </si>
  <si>
    <t>RG-59 COAX Cable TNC-BNC.  Requires GPS L1/L2 Inline Antenna Amplifier. CE(RoHS) compliant.</t>
  </si>
  <si>
    <t>L1 GPS Antenna Kit with 50' Cable (5-12V) - Roof Mounted</t>
  </si>
  <si>
    <t>L1 GPS Antenna Kit (5-12V) - Roof Mounted</t>
  </si>
  <si>
    <t>L1/L2 GPS Antenna Kit (5-12V) with 50' Cable</t>
  </si>
  <si>
    <t>Y</t>
  </si>
  <si>
    <t>N</t>
  </si>
  <si>
    <t>Description</t>
  </si>
  <si>
    <t>TimeKeeper Software for Linux</t>
  </si>
  <si>
    <t>Per Machine</t>
  </si>
  <si>
    <t>NTP Client</t>
  </si>
  <si>
    <t>TK-CL-N</t>
  </si>
  <si>
    <t>TK-CL-N-W</t>
  </si>
  <si>
    <t>Group</t>
  </si>
  <si>
    <t>GRP-TK-CL-N</t>
  </si>
  <si>
    <t>GRP-TK-CL-N-W</t>
  </si>
  <si>
    <t>TimeKeeper is sold as an annually renewable licence.  Customer must renew their license every year to continue to use the software.</t>
  </si>
  <si>
    <t>Initial Sale of TimeKeeper</t>
  </si>
  <si>
    <t>Annual Renewal of TimeKeeper</t>
  </si>
  <si>
    <t>This part and price valid only on the initial sale</t>
  </si>
  <si>
    <t>This part and price for each annual renewal</t>
  </si>
  <si>
    <t>For 12V antenna systems:  SyncServer S3xx SAASM GB-GRAM. 
Includes weatherproof housing.  NOTE:  2 Km maximum distance.  Not CE marked. 110 Vac Voltage Input.</t>
  </si>
  <si>
    <t>For 12V antenna systems:  XLi, XL-GPS, XLi 1588 GrandMaster
Includes weatherproof housing.  Not CE marked. 110 Vac Voltage Input.</t>
  </si>
  <si>
    <t>338-25-8</t>
  </si>
  <si>
    <t>Coaxial cable 25 ft, TNC-TNC connectors</t>
  </si>
  <si>
    <t>For use with down converter and lightning arrestor.</t>
  </si>
  <si>
    <t>Eligible for Extended Warranty Plus</t>
  </si>
  <si>
    <t>GSA Schedule</t>
  </si>
  <si>
    <r>
      <rPr>
        <b/>
        <strike/>
        <sz val="10"/>
        <rFont val="Cambria"/>
        <family val="1"/>
      </rPr>
      <t>Note:</t>
    </r>
    <r>
      <rPr>
        <strike/>
        <sz val="10"/>
        <rFont val="Cambria"/>
        <family val="1"/>
      </rPr>
      <t xml:space="preserve"> The S350 SAASM SyncServer does not support PTP</t>
    </r>
  </si>
  <si>
    <t>WHILE SUPPLIES LAST. CHECK FOR AVAILABILITY. Network Time Displays are scheduled for discontinuance on June 30, 2013.  See Sales Special #3005664 and #3005665 for current discounted prices. CE(Category 9 exempt), cannot ship on same purchase order with CE(RoHS) SyncServer to CE country.</t>
  </si>
  <si>
    <t>Contact customer service representative for lead time. Price applicable only at time of GPS receiver purchase.  Use spare pricing for post GPS receiver sales. CE Certified</t>
  </si>
  <si>
    <r>
      <t>SAASM GB-GRAM GPS Receiver, L1/L2 Antenna included in price but ordered seperately.  Not CE(RoHS) compliant.</t>
    </r>
    <r>
      <rPr>
        <strike/>
        <sz val="10"/>
        <color rgb="FFFF0000"/>
        <rFont val="Cambria"/>
        <family val="1"/>
      </rPr>
      <t xml:space="preserve"> Last time buy September 30, 2014.</t>
    </r>
  </si>
  <si>
    <r>
      <t xml:space="preserve">SyncServer S350, RB oscilator, GFE SAASM GB-GRAM GPS Receiver, L1/L2 Antenna included in price but ordered seperately.  Not CE(RoHS) compliant. </t>
    </r>
    <r>
      <rPr>
        <strike/>
        <sz val="10"/>
        <color rgb="FFFF0000"/>
        <rFont val="Cambria"/>
        <family val="1"/>
      </rPr>
      <t>Last time buy September 30, 2014</t>
    </r>
  </si>
  <si>
    <r>
      <t xml:space="preserve">Note:  </t>
    </r>
    <r>
      <rPr>
        <strike/>
        <sz val="10"/>
        <rFont val="Cambria"/>
        <family val="1"/>
      </rPr>
      <t xml:space="preserve">A </t>
    </r>
    <r>
      <rPr>
        <b/>
        <i/>
        <strike/>
        <sz val="10"/>
        <rFont val="Cambria"/>
        <family val="1"/>
      </rPr>
      <t>Quote Calculator</t>
    </r>
    <r>
      <rPr>
        <strike/>
        <sz val="10"/>
        <rFont val="Cambria"/>
        <family val="1"/>
      </rPr>
      <t xml:space="preserve"> exists to help you properly configure and price Domain Time II components.  It can be found at the Timing Test &amp; Measurement Information Exchange (http://www.symmttm.com/extranet/logon.asp)</t>
    </r>
  </si>
  <si>
    <r>
      <t xml:space="preserve">CONTAINS: Twenty (20) Time Client licenses, one (1) Manager license, one (1) Server license.  Ships on CD.  LIMIT </t>
    </r>
    <r>
      <rPr>
        <b/>
        <strike/>
        <sz val="10"/>
        <rFont val="Cambria"/>
        <family val="1"/>
      </rPr>
      <t>ONE</t>
    </r>
    <r>
      <rPr>
        <strike/>
        <sz val="10"/>
        <rFont val="Cambria"/>
        <family val="1"/>
      </rPr>
      <t xml:space="preserve"> PER CUSTOMER.</t>
    </r>
  </si>
  <si>
    <r>
      <t xml:space="preserve">CONTAINS: Twenty five (25) Time Client licenses.  </t>
    </r>
    <r>
      <rPr>
        <b/>
        <strike/>
        <sz val="10"/>
        <rFont val="Cambria"/>
        <family val="1"/>
      </rPr>
      <t>Must own Starter Kit.</t>
    </r>
    <r>
      <rPr>
        <strike/>
        <sz val="10"/>
        <rFont val="Cambria"/>
        <family val="1"/>
      </rPr>
      <t xml:space="preserve">  Ships as a license notification.  Quantity discount applies as follows.  Discount is per order and is not cumulative.</t>
    </r>
  </si>
  <si>
    <r>
      <t xml:space="preserve">CONTAINS: One (1) Manager license.  Ships as a license notification.  </t>
    </r>
    <r>
      <rPr>
        <b/>
        <strike/>
        <sz val="10"/>
        <rFont val="Cambria"/>
        <family val="1"/>
      </rPr>
      <t>Must own Starter Kit.</t>
    </r>
    <r>
      <rPr>
        <strike/>
        <sz val="10"/>
        <rFont val="Cambria"/>
        <family val="1"/>
      </rPr>
      <t xml:space="preserve">  </t>
    </r>
  </si>
  <si>
    <r>
      <t xml:space="preserve">CONTAINS: One (1) Server license.  Ships as a license notification.  </t>
    </r>
    <r>
      <rPr>
        <b/>
        <strike/>
        <sz val="10"/>
        <rFont val="Cambria"/>
        <family val="1"/>
      </rPr>
      <t>Must own Starter Kit.</t>
    </r>
    <r>
      <rPr>
        <strike/>
        <sz val="10"/>
        <rFont val="Cambria"/>
        <family val="1"/>
      </rPr>
      <t xml:space="preserve">  </t>
    </r>
  </si>
  <si>
    <r>
      <t xml:space="preserve">1.75” chassis, CPU module, AC Power Module, Display &amp; Keypad, TIET enabled, GPS Receiver, 1x 1588 master/slave module, L1 antenna, 50 foot cable, mast, clamps. </t>
    </r>
    <r>
      <rPr>
        <strike/>
        <sz val="10"/>
        <color rgb="FFFF0000"/>
        <rFont val="Arial"/>
        <family val="2"/>
      </rPr>
      <t>Last time buy September 30, 2014.</t>
    </r>
  </si>
  <si>
    <r>
      <t>1.75” chassis, CPU module, AC Power Module, Display &amp; Keypad, TIET enabled, GPS Receiver, 2x 1588 master/slave modules, L1 antenna, 50 foot cable, mast, clamps.</t>
    </r>
    <r>
      <rPr>
        <strike/>
        <sz val="10"/>
        <color rgb="FFFF0000"/>
        <rFont val="Arial"/>
        <family val="2"/>
      </rPr>
      <t xml:space="preserve"> Last time buy September 30, 2014.</t>
    </r>
  </si>
  <si>
    <r>
      <t xml:space="preserve">1.75” chassis, CPU module, AC Power Module, Display &amp; Keypad, TIET enabled, GPS Receiver, 2x 1588 master/slave modules, L1 antenna, 50 foot cable, mast, clamps. </t>
    </r>
    <r>
      <rPr>
        <strike/>
        <sz val="10"/>
        <color rgb="FFFF0000"/>
        <rFont val="Arial"/>
        <family val="2"/>
      </rPr>
      <t>Last time buy September 30, 2014.</t>
    </r>
  </si>
  <si>
    <r>
      <t xml:space="preserve">L1 GPS Antenna Down/Up Converter &amp; 250 ft cable  </t>
    </r>
    <r>
      <rPr>
        <i/>
        <strike/>
        <sz val="10"/>
        <rFont val="Arial"/>
        <family val="2"/>
      </rPr>
      <t xml:space="preserve">(75 m), </t>
    </r>
    <r>
      <rPr>
        <strike/>
        <sz val="10"/>
        <rFont val="Arial"/>
        <family val="2"/>
      </rPr>
      <t>External Power Supply</t>
    </r>
  </si>
  <si>
    <r>
      <t xml:space="preserve">L1 GPS Antenna Down/Up Converter &amp; 500 ft cable </t>
    </r>
    <r>
      <rPr>
        <i/>
        <strike/>
        <sz val="10"/>
        <rFont val="Arial"/>
        <family val="2"/>
      </rPr>
      <t xml:space="preserve">(150 m), </t>
    </r>
    <r>
      <rPr>
        <strike/>
        <sz val="10"/>
        <rFont val="Arial"/>
        <family val="2"/>
      </rPr>
      <t>External Power Supply</t>
    </r>
  </si>
  <si>
    <r>
      <t xml:space="preserve">L1 GPS Antenna Down/Up Converter &amp; 750 ft cable </t>
    </r>
    <r>
      <rPr>
        <i/>
        <strike/>
        <sz val="10"/>
        <rFont val="Arial"/>
        <family val="2"/>
      </rPr>
      <t xml:space="preserve">(225 m), </t>
    </r>
    <r>
      <rPr>
        <strike/>
        <sz val="10"/>
        <rFont val="Arial"/>
        <family val="2"/>
      </rPr>
      <t>External Power Supply</t>
    </r>
  </si>
  <si>
    <r>
      <t xml:space="preserve">L1 GPS Antenna Down/Up Converter &amp; 1000 ft cable </t>
    </r>
    <r>
      <rPr>
        <i/>
        <strike/>
        <sz val="10"/>
        <rFont val="Arial"/>
        <family val="2"/>
      </rPr>
      <t xml:space="preserve">(300 m), </t>
    </r>
    <r>
      <rPr>
        <strike/>
        <sz val="10"/>
        <rFont val="Arial"/>
        <family val="2"/>
      </rPr>
      <t>External Power Supply</t>
    </r>
  </si>
  <si>
    <r>
      <t xml:space="preserve">L1 GPS Antenna Down/Up Converter &amp; 1250 ft cable </t>
    </r>
    <r>
      <rPr>
        <i/>
        <strike/>
        <sz val="10"/>
        <rFont val="Arial"/>
        <family val="2"/>
      </rPr>
      <t xml:space="preserve">(375 m), </t>
    </r>
    <r>
      <rPr>
        <strike/>
        <sz val="10"/>
        <rFont val="Arial"/>
        <family val="2"/>
      </rPr>
      <t>External Power Supply</t>
    </r>
  </si>
  <si>
    <r>
      <t xml:space="preserve">L1 GPS Antenna Down/Up Converter &amp; 1500 ft cable </t>
    </r>
    <r>
      <rPr>
        <i/>
        <strike/>
        <sz val="10"/>
        <rFont val="Arial"/>
        <family val="2"/>
      </rPr>
      <t xml:space="preserve">(450 m), </t>
    </r>
    <r>
      <rPr>
        <strike/>
        <sz val="10"/>
        <rFont val="Arial"/>
        <family val="2"/>
      </rPr>
      <t>External Power Supply</t>
    </r>
  </si>
  <si>
    <t>Last Time Buy until Dec. 31, 2015 while supplies last (SEE SPECIAL PRICE LIST FOR AVAILABILITY)</t>
  </si>
  <si>
    <t>990-15202-050</t>
  </si>
  <si>
    <t>990-15202-075</t>
  </si>
  <si>
    <t>990-15202-100</t>
  </si>
  <si>
    <t>990-15202-125</t>
  </si>
  <si>
    <t>990-15202-150</t>
  </si>
  <si>
    <t>990-15202-175</t>
  </si>
  <si>
    <t>990-15202-200</t>
  </si>
  <si>
    <t>990-15202-225</t>
  </si>
  <si>
    <t>250 ft. Antenna Cable</t>
  </si>
  <si>
    <t>060-15202-250</t>
  </si>
  <si>
    <t>350 ft. Antenna Cable</t>
  </si>
  <si>
    <t>060-15202-350</t>
  </si>
  <si>
    <t>450 ft. Antenna Cable</t>
  </si>
  <si>
    <t>060-15202-450</t>
  </si>
  <si>
    <t>500 ft. Low Loss Antenna Cable</t>
  </si>
  <si>
    <t>060-15202-500</t>
  </si>
  <si>
    <t>750 ft. Low Loss Antenna Cable</t>
  </si>
  <si>
    <t>060-15202-750</t>
  </si>
  <si>
    <t>900 ft. Low Loss Antenna Cable</t>
  </si>
  <si>
    <t>060-15202-900</t>
  </si>
  <si>
    <t>Kit: Antenna; Mounting Bracket; Adapter cable for chassis</t>
  </si>
  <si>
    <t>093-15202-001</t>
  </si>
  <si>
    <t>Inline Amplifier with Adapter</t>
  </si>
  <si>
    <t>093-15202-005</t>
  </si>
  <si>
    <t>Kit: Lightning Arrestor with 25 ft. cable</t>
  </si>
  <si>
    <t>093-15202-002</t>
  </si>
  <si>
    <t>Kit: Lightning Arrestor with 25 ft. low loss cable</t>
  </si>
  <si>
    <t>093-15202-003</t>
  </si>
  <si>
    <t>Kit: 1:4 Splitter with two(2) x 3 ft. cables</t>
  </si>
  <si>
    <t>093-15202-004</t>
  </si>
  <si>
    <t>SyncServer S600/S650 Antenna Configurator</t>
  </si>
  <si>
    <t>Quantity</t>
  </si>
  <si>
    <t>Input TOTAL Cable Length (Feet) --&gt;</t>
  </si>
  <si>
    <r>
      <t xml:space="preserve">Kit: 50 ft. </t>
    </r>
    <r>
      <rPr>
        <b/>
        <sz val="11"/>
        <color theme="1"/>
        <rFont val="Calibri"/>
        <family val="2"/>
        <scheme val="minor"/>
      </rPr>
      <t>total</t>
    </r>
    <r>
      <rPr>
        <sz val="10"/>
        <rFont val="Arial"/>
        <family val="2"/>
      </rPr>
      <t xml:space="preserve"> length:  50 ft. Cable; Antenna Kit</t>
    </r>
  </si>
  <si>
    <t>Lightning Arrestor (with 25 ft. of cable): Yes/No?</t>
  </si>
  <si>
    <t>no</t>
  </si>
  <si>
    <t>yes</t>
  </si>
  <si>
    <r>
      <t xml:space="preserve">Kit: 75 ft. </t>
    </r>
    <r>
      <rPr>
        <b/>
        <sz val="11"/>
        <color theme="1"/>
        <rFont val="Calibri"/>
        <family val="2"/>
        <scheme val="minor"/>
      </rPr>
      <t>total</t>
    </r>
    <r>
      <rPr>
        <sz val="10"/>
        <rFont val="Arial"/>
        <family val="2"/>
      </rPr>
      <t xml:space="preserve"> length:  50 ft. Cable; Lightning Arrestor; 25 ft. Cable; Antenna Kit</t>
    </r>
  </si>
  <si>
    <t>Splitter: Yes/No?</t>
  </si>
  <si>
    <r>
      <t xml:space="preserve">Kit: 100 ft. </t>
    </r>
    <r>
      <rPr>
        <b/>
        <sz val="11"/>
        <color theme="1"/>
        <rFont val="Calibri"/>
        <family val="2"/>
        <scheme val="minor"/>
      </rPr>
      <t>total</t>
    </r>
    <r>
      <rPr>
        <sz val="10"/>
        <rFont val="Arial"/>
        <family val="2"/>
      </rPr>
      <t xml:space="preserve"> length: 100 ft. Cable; Antenna Kit</t>
    </r>
  </si>
  <si>
    <r>
      <t xml:space="preserve">Kit: 125 ft. </t>
    </r>
    <r>
      <rPr>
        <b/>
        <sz val="11"/>
        <color theme="1"/>
        <rFont val="Calibri"/>
        <family val="2"/>
        <scheme val="minor"/>
      </rPr>
      <t>total</t>
    </r>
    <r>
      <rPr>
        <sz val="10"/>
        <rFont val="Arial"/>
        <family val="2"/>
      </rPr>
      <t xml:space="preserve"> length: 100 ft. Cable; Lightning Arrestor; 25 ft. Cable; Antenna Kit</t>
    </r>
  </si>
  <si>
    <r>
      <rPr>
        <b/>
        <sz val="11"/>
        <color theme="1"/>
        <rFont val="Calibri"/>
        <family val="2"/>
        <scheme val="minor"/>
      </rPr>
      <t>Instructions</t>
    </r>
    <r>
      <rPr>
        <sz val="10"/>
        <rFont val="Arial"/>
        <family val="2"/>
      </rPr>
      <t xml:space="preserve">: 
This calculator determines the correct components for the specified </t>
    </r>
    <r>
      <rPr>
        <u/>
        <sz val="11"/>
        <color theme="1"/>
        <rFont val="Calibri"/>
        <family val="2"/>
        <scheme val="minor"/>
      </rPr>
      <t>total</t>
    </r>
    <r>
      <rPr>
        <sz val="10"/>
        <rFont val="Arial"/>
        <family val="2"/>
      </rPr>
      <t xml:space="preserve"> cable length and accessories specified in the highlighted cells above.  
In most cases the length configured to the right will meet or exceed the length input above due to the available cable lengths.  Lengths are rounded up to meet the specified total cable length desired
Total length includes the additional cable that is part of the Lightning Arrestor if selected. 
The addition of the inline amplifier to the right is automatic and a function of cable length and type.</t>
    </r>
  </si>
  <si>
    <r>
      <t xml:space="preserve">Kit: 150 ft. </t>
    </r>
    <r>
      <rPr>
        <b/>
        <sz val="11"/>
        <color theme="1"/>
        <rFont val="Calibri"/>
        <family val="2"/>
        <scheme val="minor"/>
      </rPr>
      <t>total</t>
    </r>
    <r>
      <rPr>
        <sz val="10"/>
        <rFont val="Arial"/>
        <family val="2"/>
      </rPr>
      <t xml:space="preserve"> length: 150 ft. Cable; Antenna Kit</t>
    </r>
  </si>
  <si>
    <r>
      <t xml:space="preserve">Kit: 175 ft. </t>
    </r>
    <r>
      <rPr>
        <b/>
        <sz val="11"/>
        <color theme="1"/>
        <rFont val="Calibri"/>
        <family val="2"/>
        <scheme val="minor"/>
      </rPr>
      <t>total</t>
    </r>
    <r>
      <rPr>
        <sz val="10"/>
        <rFont val="Arial"/>
        <family val="2"/>
      </rPr>
      <t xml:space="preserve"> length: 150 ft. Cable; Lightning Arrestor; 25 ft. Cable; Antenna Kit</t>
    </r>
  </si>
  <si>
    <r>
      <t xml:space="preserve">Kit: 200 ft. </t>
    </r>
    <r>
      <rPr>
        <b/>
        <sz val="11"/>
        <color theme="1"/>
        <rFont val="Calibri"/>
        <family val="2"/>
        <scheme val="minor"/>
      </rPr>
      <t>total</t>
    </r>
    <r>
      <rPr>
        <sz val="10"/>
        <rFont val="Arial"/>
        <family val="2"/>
      </rPr>
      <t xml:space="preserve"> length: 200 ft. Cable; Antenna Kit</t>
    </r>
  </si>
  <si>
    <r>
      <t xml:space="preserve">Kit: 225 ft. </t>
    </r>
    <r>
      <rPr>
        <b/>
        <sz val="11"/>
        <color theme="1"/>
        <rFont val="Calibri"/>
        <family val="2"/>
        <scheme val="minor"/>
      </rPr>
      <t>total</t>
    </r>
    <r>
      <rPr>
        <sz val="10"/>
        <rFont val="Arial"/>
        <family val="2"/>
      </rPr>
      <t xml:space="preserve"> length: 200 ft. Cable; Lightning Arrestor; 25 ft. Cable; Antenna Kit</t>
    </r>
  </si>
  <si>
    <t xml:space="preserve">Antenna Configurator for SyncServer S600 / S650 </t>
  </si>
  <si>
    <t xml:space="preserve">  January 2016</t>
  </si>
</sst>
</file>

<file path=xl/styles.xml><?xml version="1.0" encoding="utf-8"?>
<styleSheet xmlns="http://schemas.openxmlformats.org/spreadsheetml/2006/main">
  <numFmts count="22">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mm\ d\,\ yyyy"/>
    <numFmt numFmtId="165" formatCode="&quot;$&quot;#,##0"/>
    <numFmt numFmtId="166" formatCode="mmmm\-yy"/>
    <numFmt numFmtId="167" formatCode="[$-409]mmm\-yy;@"/>
    <numFmt numFmtId="168" formatCode="#,##0.0"/>
    <numFmt numFmtId="169" formatCode="[$$-409]#,##0.00"/>
    <numFmt numFmtId="170" formatCode="mm/dd/yyyy"/>
    <numFmt numFmtId="171" formatCode="_-* #,##0.00\ _D_M_-;\-* #,##0.00\ _D_M_-;_-* &quot;-&quot;??\ _D_M_-;_-@_-"/>
    <numFmt numFmtId="172" formatCode="mmmm\ dd\,\ yyyy"/>
    <numFmt numFmtId="173" formatCode="m/d"/>
    <numFmt numFmtId="174" formatCode="mm/dd"/>
    <numFmt numFmtId="175" formatCode="mm/yy"/>
    <numFmt numFmtId="176" formatCode="0%_);\(0%\)"/>
    <numFmt numFmtId="177" formatCode="_-* #,##0.00\ &quot;DM&quot;_-;\-* #,##0.00\ &quot;DM&quot;_-;_-* &quot;-&quot;??\ &quot;DM&quot;_-;_-@_-"/>
    <numFmt numFmtId="178" formatCode="_-&quot;£&quot;* #,##0.00_-;\-&quot;£&quot;* #,##0.00_-;_-&quot;£&quot;* &quot;-&quot;??_-;_-@_-"/>
    <numFmt numFmtId="179" formatCode="_-* #,##0.00_-;\-* #,##0.00_-;_-* &quot;-&quot;??_-;_-@_-"/>
  </numFmts>
  <fonts count="8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u/>
      <sz val="10"/>
      <color indexed="12"/>
      <name val="Arial"/>
      <family val="2"/>
    </font>
    <font>
      <sz val="10"/>
      <name val="Arial"/>
      <family val="2"/>
    </font>
    <font>
      <b/>
      <sz val="18"/>
      <color indexed="8"/>
      <name val="Arial"/>
      <family val="2"/>
    </font>
    <font>
      <b/>
      <sz val="8"/>
      <name val="Arial"/>
      <family val="2"/>
    </font>
    <font>
      <sz val="8"/>
      <name val="Arial"/>
      <family val="2"/>
    </font>
    <font>
      <sz val="9"/>
      <name val="Arial"/>
      <family val="2"/>
    </font>
    <font>
      <b/>
      <sz val="9"/>
      <name val="Arial"/>
      <family val="2"/>
    </font>
    <font>
      <sz val="8"/>
      <color indexed="8"/>
      <name val="Arial"/>
      <family val="2"/>
    </font>
    <font>
      <b/>
      <sz val="12"/>
      <name val="Arial"/>
      <family val="2"/>
    </font>
    <font>
      <strike/>
      <sz val="10"/>
      <name val="Arial"/>
      <family val="2"/>
    </font>
    <font>
      <b/>
      <sz val="11"/>
      <name val="Arial"/>
      <family val="2"/>
    </font>
    <font>
      <strike/>
      <sz val="10"/>
      <name val="Cambria"/>
      <family val="1"/>
    </font>
    <font>
      <strike/>
      <sz val="8"/>
      <name val="Arial"/>
      <family val="2"/>
    </font>
    <font>
      <b/>
      <strike/>
      <sz val="10"/>
      <name val="Arial"/>
      <family val="2"/>
    </font>
    <font>
      <b/>
      <strike/>
      <sz val="18"/>
      <color indexed="8"/>
      <name val="Arial"/>
      <family val="2"/>
    </font>
    <font>
      <sz val="11"/>
      <name val="Calibri"/>
      <family val="2"/>
    </font>
    <font>
      <b/>
      <sz val="11"/>
      <color theme="1"/>
      <name val="Calibri"/>
      <family val="2"/>
      <scheme val="minor"/>
    </font>
    <font>
      <b/>
      <strike/>
      <sz val="11"/>
      <name val="Cambria"/>
      <family val="1"/>
    </font>
    <font>
      <b/>
      <i/>
      <strike/>
      <sz val="10"/>
      <name val="Cambria"/>
      <family val="1"/>
    </font>
    <font>
      <strike/>
      <sz val="11"/>
      <name val="Cambria"/>
      <family val="1"/>
    </font>
    <font>
      <b/>
      <strike/>
      <sz val="10"/>
      <name val="Cambria"/>
      <family val="1"/>
    </font>
    <font>
      <strike/>
      <sz val="10"/>
      <color rgb="FFFF0000"/>
      <name val="Cambria"/>
      <family val="1"/>
    </font>
    <font>
      <strike/>
      <sz val="11"/>
      <color theme="1"/>
      <name val="Cambria"/>
      <family val="1"/>
    </font>
    <font>
      <strike/>
      <sz val="12"/>
      <name val="Cambria"/>
      <family val="1"/>
    </font>
    <font>
      <strike/>
      <sz val="10"/>
      <color rgb="FFFF0000"/>
      <name val="Arial"/>
      <family val="2"/>
    </font>
    <font>
      <i/>
      <strike/>
      <sz val="10"/>
      <name val="Arial"/>
      <family val="2"/>
    </font>
    <font>
      <b/>
      <sz val="8"/>
      <color rgb="FFFF0000"/>
      <name val="Arial"/>
      <family val="2"/>
    </font>
    <font>
      <b/>
      <strike/>
      <sz val="12"/>
      <color rgb="FFFF0000"/>
      <name val="Arial"/>
      <family val="2"/>
    </font>
    <font>
      <strike/>
      <sz val="12"/>
      <color rgb="FFFF0000"/>
      <name val="Arial"/>
      <family val="2"/>
    </font>
    <font>
      <b/>
      <strike/>
      <sz val="8"/>
      <color rgb="FFFF0000"/>
      <name val="Arial"/>
      <family val="2"/>
    </font>
    <font>
      <b/>
      <strike/>
      <sz val="9"/>
      <color rgb="FFFF0000"/>
      <name val="Arial"/>
      <family val="2"/>
    </font>
    <font>
      <b/>
      <strike/>
      <sz val="6"/>
      <color rgb="FFFF0000"/>
      <name val="Arial"/>
      <family val="2"/>
    </font>
    <font>
      <strike/>
      <sz val="8"/>
      <color rgb="FFFF0000"/>
      <name val="Arial"/>
      <family val="2"/>
    </font>
    <font>
      <b/>
      <sz val="10"/>
      <name val="MS Sans Serif"/>
      <family val="2"/>
    </font>
    <font>
      <sz val="11"/>
      <name val="–¾’©"/>
      <charset val="128"/>
    </font>
    <font>
      <sz val="12"/>
      <name val="¹ÙÅÁÃ¼"/>
      <family val="1"/>
      <charset val="129"/>
    </font>
    <font>
      <sz val="11"/>
      <color indexed="8"/>
      <name val="Calibri"/>
      <family val="2"/>
    </font>
    <font>
      <sz val="11"/>
      <color indexed="9"/>
      <name val="Calibri"/>
      <family val="2"/>
    </font>
    <font>
      <sz val="7.5"/>
      <name val="Geneva"/>
    </font>
    <font>
      <sz val="11"/>
      <color indexed="20"/>
      <name val="Calibri"/>
      <family val="2"/>
    </font>
    <font>
      <sz val="9"/>
      <name val="Helv"/>
    </font>
    <font>
      <b/>
      <sz val="9"/>
      <color indexed="12"/>
      <name val="Helv"/>
    </font>
    <font>
      <sz val="12"/>
      <name val="±¼¸²Ã¼"/>
      <family val="3"/>
      <charset val="129"/>
    </font>
    <font>
      <b/>
      <sz val="11"/>
      <color indexed="52"/>
      <name val="Calibri"/>
      <family val="2"/>
    </font>
    <font>
      <b/>
      <sz val="11"/>
      <color indexed="9"/>
      <name val="Calibri"/>
      <family val="2"/>
    </font>
    <font>
      <sz val="11"/>
      <color theme="1"/>
      <name val="Times New Roman"/>
      <family val="2"/>
    </font>
    <font>
      <sz val="12"/>
      <color theme="1"/>
      <name val="Times New Roman"/>
      <family val="2"/>
    </font>
    <font>
      <sz val="10"/>
      <color indexed="24"/>
      <name val="Arial"/>
      <family val="2"/>
    </font>
    <font>
      <sz val="10"/>
      <name val="Helv"/>
    </font>
    <font>
      <b/>
      <sz val="14"/>
      <name val="Arial"/>
      <family val="2"/>
    </font>
    <font>
      <sz val="10"/>
      <name val="Tahoma"/>
      <family val="2"/>
    </font>
    <font>
      <i/>
      <sz val="9"/>
      <color indexed="12"/>
      <name val="Arial"/>
      <family val="2"/>
    </font>
    <font>
      <i/>
      <sz val="11"/>
      <color indexed="23"/>
      <name val="Calibri"/>
      <family val="2"/>
    </font>
    <font>
      <sz val="11"/>
      <color indexed="17"/>
      <name val="Calibri"/>
      <family val="2"/>
    </font>
    <font>
      <b/>
      <sz val="10"/>
      <color indexed="24"/>
      <name val="Arial"/>
      <family val="2"/>
    </font>
    <font>
      <b/>
      <u/>
      <sz val="10"/>
      <color indexed="24"/>
      <name val="Arial"/>
      <family val="2"/>
    </font>
    <font>
      <b/>
      <sz val="11"/>
      <color indexed="56"/>
      <name val="Calibri"/>
      <family val="2"/>
    </font>
    <font>
      <i/>
      <sz val="8"/>
      <color indexed="12"/>
      <name val="Arial"/>
      <family val="2"/>
    </font>
    <font>
      <sz val="11"/>
      <color indexed="62"/>
      <name val="Calibri"/>
      <family val="2"/>
    </font>
    <font>
      <sz val="11"/>
      <color indexed="52"/>
      <name val="Calibri"/>
      <family val="2"/>
    </font>
    <font>
      <sz val="11"/>
      <color indexed="60"/>
      <name val="Calibri"/>
      <family val="2"/>
    </font>
    <font>
      <sz val="7"/>
      <name val="Small Fonts"/>
      <family val="2"/>
    </font>
    <font>
      <sz val="10"/>
      <color indexed="72"/>
      <name val="Arial"/>
      <family val="2"/>
    </font>
    <font>
      <i/>
      <sz val="9"/>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name val="Palatino"/>
      <family val="1"/>
    </font>
    <font>
      <b/>
      <sz val="9"/>
      <color indexed="10"/>
      <name val="Helv"/>
    </font>
    <font>
      <b/>
      <sz val="10"/>
      <color indexed="10"/>
      <name val="Arial"/>
      <family val="2"/>
    </font>
    <font>
      <b/>
      <sz val="18"/>
      <color indexed="56"/>
      <name val="Cambria"/>
      <family val="2"/>
    </font>
    <font>
      <sz val="11"/>
      <color indexed="10"/>
      <name val="Calibri"/>
      <family val="2"/>
    </font>
    <font>
      <b/>
      <sz val="12"/>
      <color theme="1"/>
      <name val="Calibri"/>
      <family val="2"/>
      <scheme val="minor"/>
    </font>
    <font>
      <u/>
      <sz val="11"/>
      <color theme="1"/>
      <name val="Calibri"/>
      <family val="2"/>
      <scheme val="minor"/>
    </font>
    <font>
      <sz val="8"/>
      <color theme="1"/>
      <name val="Calibri"/>
      <family val="2"/>
      <scheme val="minor"/>
    </font>
    <font>
      <sz val="11"/>
      <color theme="0" tint="-4.9989318521683403E-2"/>
      <name val="Calibri"/>
      <family val="2"/>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FFFFCC"/>
      </patternFill>
    </fill>
    <fill>
      <patternFill patternType="solid">
        <fgColor indexed="4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indexed="22"/>
      </patternFill>
    </fill>
    <fill>
      <patternFill patternType="solid">
        <fgColor indexed="55"/>
      </patternFill>
    </fill>
    <fill>
      <patternFill patternType="solid">
        <fgColor indexed="26"/>
        <bgColor indexed="64"/>
      </patternFill>
    </fill>
    <fill>
      <patternFill patternType="solid">
        <fgColor indexed="33"/>
        <bgColor indexed="64"/>
      </patternFill>
    </fill>
    <fill>
      <patternFill patternType="solid">
        <fgColor indexed="27"/>
        <bgColor indexed="64"/>
      </patternFill>
    </fill>
    <fill>
      <patternFill patternType="solid">
        <fgColor indexed="43"/>
      </patternFill>
    </fill>
    <fill>
      <patternFill patternType="solid">
        <fgColor theme="1"/>
        <bgColor indexed="64"/>
      </patternFill>
    </fill>
    <fill>
      <patternFill patternType="solid">
        <fgColor rgb="FFCCFFCC"/>
        <bgColor indexed="64"/>
      </patternFill>
    </fill>
    <fill>
      <patternFill patternType="solid">
        <fgColor theme="0" tint="-4.9989318521683403E-2"/>
        <bgColor indexed="64"/>
      </patternFill>
    </fill>
  </fills>
  <borders count="43">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medium">
        <color indexed="64"/>
      </left>
      <right style="medium">
        <color indexed="64"/>
      </right>
      <top style="medium">
        <color indexed="64"/>
      </top>
      <bottom style="hair">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right style="medium">
        <color indexed="64"/>
      </right>
      <top/>
      <bottom/>
      <diagonal/>
    </border>
  </borders>
  <cellStyleXfs count="246">
    <xf numFmtId="0" fontId="0" fillId="0" borderId="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7"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5" fillId="0" borderId="0"/>
    <xf numFmtId="0" fontId="11" fillId="0" borderId="1" applyNumberFormat="0" applyFont="0" applyFill="0" applyAlignment="0">
      <alignment horizontal="center"/>
    </xf>
    <xf numFmtId="44" fontId="4" fillId="0" borderId="0" applyFont="0" applyFill="0" applyBorder="0" applyAlignment="0" applyProtection="0"/>
    <xf numFmtId="9" fontId="5" fillId="0" borderId="0" applyFont="0" applyFill="0" applyBorder="0" applyAlignment="0" applyProtection="0"/>
    <xf numFmtId="44"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alignment vertical="top"/>
      <protection locked="0"/>
    </xf>
    <xf numFmtId="0" fontId="5" fillId="0" borderId="0"/>
    <xf numFmtId="43" fontId="5" fillId="0" borderId="0" applyFont="0" applyFill="0" applyBorder="0" applyAlignment="0" applyProtection="0"/>
    <xf numFmtId="44" fontId="5" fillId="0" borderId="0" applyFont="0" applyFill="0" applyBorder="0" applyAlignment="0" applyProtection="0"/>
    <xf numFmtId="0" fontId="2" fillId="0" borderId="0"/>
    <xf numFmtId="0" fontId="2" fillId="0" borderId="0"/>
    <xf numFmtId="0" fontId="5" fillId="0" borderId="0"/>
    <xf numFmtId="0" fontId="5" fillId="0" borderId="0"/>
    <xf numFmtId="0" fontId="40" fillId="0" borderId="0" applyNumberFormat="0" applyFill="0" applyBorder="0" applyAlignment="0" applyProtection="0"/>
    <xf numFmtId="168" fontId="5" fillId="0" borderId="32" applyFill="0" applyBorder="0" applyProtection="0">
      <alignment horizontal="right"/>
      <protection locked="0"/>
    </xf>
    <xf numFmtId="0" fontId="5" fillId="0" borderId="32" applyFill="0" applyBorder="0" applyProtection="0">
      <alignment horizontal="right"/>
      <protection locked="0"/>
    </xf>
    <xf numFmtId="0" fontId="5" fillId="0" borderId="32" applyFill="0" applyBorder="0" applyProtection="0">
      <alignment horizontal="right"/>
      <protection locked="0"/>
    </xf>
    <xf numFmtId="0" fontId="41" fillId="0" borderId="0"/>
    <xf numFmtId="9" fontId="42" fillId="0" borderId="0" applyFont="0" applyFill="0" applyBorder="0" applyAlignment="0" applyProtection="0"/>
    <xf numFmtId="169" fontId="43" fillId="7" borderId="0" applyNumberFormat="0" applyBorder="0" applyAlignment="0" applyProtection="0"/>
    <xf numFmtId="169" fontId="43" fillId="8" borderId="0" applyNumberFormat="0" applyBorder="0" applyAlignment="0" applyProtection="0"/>
    <xf numFmtId="169" fontId="43" fillId="9" borderId="0" applyNumberFormat="0" applyBorder="0" applyAlignment="0" applyProtection="0"/>
    <xf numFmtId="169" fontId="43" fillId="10" borderId="0" applyNumberFormat="0" applyBorder="0" applyAlignment="0" applyProtection="0"/>
    <xf numFmtId="169" fontId="43" fillId="11" borderId="0" applyNumberFormat="0" applyBorder="0" applyAlignment="0" applyProtection="0"/>
    <xf numFmtId="169" fontId="43" fillId="12" borderId="0" applyNumberFormat="0" applyBorder="0" applyAlignment="0" applyProtection="0"/>
    <xf numFmtId="169" fontId="43" fillId="13" borderId="0" applyNumberFormat="0" applyBorder="0" applyAlignment="0" applyProtection="0"/>
    <xf numFmtId="169" fontId="43" fillId="14" borderId="0" applyNumberFormat="0" applyBorder="0" applyAlignment="0" applyProtection="0"/>
    <xf numFmtId="169" fontId="43" fillId="15" borderId="0" applyNumberFormat="0" applyBorder="0" applyAlignment="0" applyProtection="0"/>
    <xf numFmtId="169" fontId="43" fillId="10" borderId="0" applyNumberFormat="0" applyBorder="0" applyAlignment="0" applyProtection="0"/>
    <xf numFmtId="169" fontId="43" fillId="13" borderId="0" applyNumberFormat="0" applyBorder="0" applyAlignment="0" applyProtection="0"/>
    <xf numFmtId="169" fontId="43" fillId="16" borderId="0" applyNumberFormat="0" applyBorder="0" applyAlignment="0" applyProtection="0"/>
    <xf numFmtId="169" fontId="44" fillId="17" borderId="0" applyNumberFormat="0" applyBorder="0" applyAlignment="0" applyProtection="0"/>
    <xf numFmtId="169" fontId="44" fillId="14" borderId="0" applyNumberFormat="0" applyBorder="0" applyAlignment="0" applyProtection="0"/>
    <xf numFmtId="169" fontId="44" fillId="15" borderId="0" applyNumberFormat="0" applyBorder="0" applyAlignment="0" applyProtection="0"/>
    <xf numFmtId="169" fontId="44" fillId="18" borderId="0" applyNumberFormat="0" applyBorder="0" applyAlignment="0" applyProtection="0"/>
    <xf numFmtId="169" fontId="44" fillId="19" borderId="0" applyNumberFormat="0" applyBorder="0" applyAlignment="0" applyProtection="0"/>
    <xf numFmtId="169" fontId="44" fillId="20" borderId="0" applyNumberFormat="0" applyBorder="0" applyAlignment="0" applyProtection="0"/>
    <xf numFmtId="0" fontId="45" fillId="0" borderId="0" applyNumberFormat="0" applyFill="0" applyBorder="0"/>
    <xf numFmtId="169" fontId="44" fillId="21" borderId="0" applyNumberFormat="0" applyBorder="0" applyAlignment="0" applyProtection="0"/>
    <xf numFmtId="169" fontId="44" fillId="22" borderId="0" applyNumberFormat="0" applyBorder="0" applyAlignment="0" applyProtection="0"/>
    <xf numFmtId="169" fontId="44" fillId="23" borderId="0" applyNumberFormat="0" applyBorder="0" applyAlignment="0" applyProtection="0"/>
    <xf numFmtId="169" fontId="44" fillId="18" borderId="0" applyNumberFormat="0" applyBorder="0" applyAlignment="0" applyProtection="0"/>
    <xf numFmtId="169" fontId="44" fillId="19" borderId="0" applyNumberFormat="0" applyBorder="0" applyAlignment="0" applyProtection="0"/>
    <xf numFmtId="169" fontId="44" fillId="24" borderId="0" applyNumberFormat="0" applyBorder="0" applyAlignment="0" applyProtection="0"/>
    <xf numFmtId="41" fontId="5" fillId="0" borderId="0" applyFont="0" applyFill="0" applyBorder="0" applyProtection="0">
      <alignment vertical="top"/>
    </xf>
    <xf numFmtId="0" fontId="42" fillId="0" borderId="0" applyFont="0" applyFill="0" applyBorder="0" applyAlignment="0" applyProtection="0"/>
    <xf numFmtId="0" fontId="42" fillId="0" borderId="0" applyFont="0" applyFill="0" applyBorder="0" applyAlignment="0" applyProtection="0"/>
    <xf numFmtId="0" fontId="42" fillId="0" borderId="0" applyFont="0" applyFill="0" applyBorder="0" applyAlignment="0" applyProtection="0"/>
    <xf numFmtId="0" fontId="42" fillId="0" borderId="0" applyFont="0" applyFill="0" applyBorder="0" applyAlignment="0" applyProtection="0"/>
    <xf numFmtId="169" fontId="46" fillId="8" borderId="0" applyNumberFormat="0" applyBorder="0" applyAlignment="0" applyProtection="0"/>
    <xf numFmtId="0" fontId="47" fillId="0" borderId="33" applyNumberFormat="0" applyBorder="0" applyAlignment="0" applyProtection="0">
      <alignment horizontal="center" vertical="top"/>
      <protection locked="0"/>
    </xf>
    <xf numFmtId="0" fontId="48" fillId="25" borderId="33" applyNumberFormat="0" applyBorder="0" applyAlignment="0" applyProtection="0">
      <alignment horizontal="center" vertical="top"/>
      <protection locked="0"/>
    </xf>
    <xf numFmtId="167" fontId="12" fillId="0" borderId="0" applyAlignment="0" applyProtection="0"/>
    <xf numFmtId="0" fontId="49" fillId="0" borderId="0"/>
    <xf numFmtId="169" fontId="50" fillId="26" borderId="34" applyNumberFormat="0" applyAlignment="0" applyProtection="0"/>
    <xf numFmtId="0" fontId="17" fillId="0" borderId="0" applyFill="0" applyBorder="0" applyProtection="0">
      <alignment horizontal="center"/>
      <protection locked="0"/>
    </xf>
    <xf numFmtId="169" fontId="51" fillId="27" borderId="35" applyNumberFormat="0" applyAlignment="0" applyProtection="0"/>
    <xf numFmtId="43" fontId="52"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54" fillId="0" borderId="0" applyFont="0" applyFill="0" applyBorder="0" applyAlignment="0" applyProtection="0"/>
    <xf numFmtId="0" fontId="55" fillId="0" borderId="0"/>
    <xf numFmtId="37" fontId="5" fillId="0" borderId="0" applyFill="0" applyBorder="0" applyAlignment="0" applyProtection="0"/>
    <xf numFmtId="0" fontId="56" fillId="0" borderId="0" applyFill="0" applyBorder="0" applyAlignment="0" applyProtection="0">
      <protection locked="0"/>
    </xf>
    <xf numFmtId="44" fontId="2" fillId="0" borderId="0" applyFont="0" applyFill="0" applyBorder="0" applyAlignment="0" applyProtection="0"/>
    <xf numFmtId="44" fontId="2" fillId="0" borderId="0" applyFont="0" applyFill="0" applyBorder="0" applyAlignment="0" applyProtection="0"/>
    <xf numFmtId="44" fontId="43" fillId="0" borderId="0" applyFont="0" applyFill="0" applyBorder="0" applyAlignment="0" applyProtection="0"/>
    <xf numFmtId="44" fontId="57" fillId="0" borderId="0" applyFont="0" applyFill="0" applyBorder="0" applyAlignment="0" applyProtection="0"/>
    <xf numFmtId="44" fontId="2" fillId="0" borderId="0" applyFont="0" applyFill="0" applyBorder="0" applyAlignment="0" applyProtection="0"/>
    <xf numFmtId="165" fontId="5" fillId="0" borderId="0" applyFont="0" applyFill="0" applyBorder="0" applyAlignment="0" applyProtection="0">
      <alignment vertical="top"/>
      <protection hidden="1"/>
    </xf>
    <xf numFmtId="0" fontId="54" fillId="0" borderId="0" applyFont="0" applyFill="0" applyBorder="0" applyAlignment="0" applyProtection="0"/>
    <xf numFmtId="0" fontId="58" fillId="28" borderId="2" applyNumberFormat="0" applyBorder="0" applyAlignment="0" applyProtection="0">
      <alignment horizontal="center"/>
    </xf>
    <xf numFmtId="0" fontId="54" fillId="0" borderId="0" applyFont="0" applyFill="0" applyBorder="0" applyAlignment="0" applyProtection="0"/>
    <xf numFmtId="170" fontId="5" fillId="0" borderId="0">
      <alignment vertical="top"/>
    </xf>
    <xf numFmtId="171" fontId="5" fillId="0" borderId="0" applyFont="0" applyFill="0" applyBorder="0" applyAlignment="0" applyProtection="0"/>
    <xf numFmtId="169" fontId="59" fillId="0" borderId="0" applyNumberFormat="0" applyFill="0" applyBorder="0" applyAlignment="0" applyProtection="0"/>
    <xf numFmtId="2" fontId="54" fillId="0" borderId="0" applyFont="0" applyFill="0" applyBorder="0" applyAlignment="0" applyProtection="0"/>
    <xf numFmtId="0" fontId="5" fillId="0" borderId="0" applyFill="0" applyBorder="0" applyProtection="0">
      <alignment horizontal="centerContinuous"/>
      <protection locked="0"/>
    </xf>
    <xf numFmtId="0" fontId="58" fillId="29" borderId="2" applyNumberFormat="0" applyBorder="0" applyAlignment="0" applyProtection="0">
      <alignment horizontal="center"/>
    </xf>
    <xf numFmtId="169" fontId="60" fillId="9" borderId="0" applyNumberFormat="0" applyBorder="0" applyAlignment="0" applyProtection="0"/>
    <xf numFmtId="0" fontId="15" fillId="0" borderId="30" applyNumberFormat="0" applyAlignment="0" applyProtection="0">
      <alignment horizontal="left" vertical="center"/>
    </xf>
    <xf numFmtId="0" fontId="15" fillId="0" borderId="6">
      <alignment horizontal="left" vertical="center"/>
    </xf>
    <xf numFmtId="14" fontId="6" fillId="30" borderId="16">
      <alignment horizontal="center" vertical="center" wrapText="1"/>
    </xf>
    <xf numFmtId="169" fontId="61" fillId="0" borderId="0" applyNumberFormat="0" applyFill="0" applyBorder="0" applyAlignment="0" applyProtection="0"/>
    <xf numFmtId="169" fontId="62" fillId="0" borderId="0" applyNumberFormat="0" applyFill="0" applyBorder="0" applyAlignment="0" applyProtection="0"/>
    <xf numFmtId="169" fontId="63" fillId="0" borderId="36" applyNumberFormat="0" applyFill="0" applyAlignment="0" applyProtection="0"/>
    <xf numFmtId="169" fontId="63" fillId="0" borderId="0" applyNumberFormat="0" applyFill="0" applyBorder="0" applyAlignment="0" applyProtection="0"/>
    <xf numFmtId="0" fontId="17" fillId="0" borderId="0" applyFill="0" applyAlignment="0" applyProtection="0">
      <protection locked="0"/>
    </xf>
    <xf numFmtId="0" fontId="17" fillId="0" borderId="14" applyFill="0" applyAlignment="0" applyProtection="0">
      <protection locked="0"/>
    </xf>
    <xf numFmtId="172" fontId="5" fillId="0" borderId="37" applyFill="0" applyBorder="0" applyProtection="0">
      <alignment horizontal="center"/>
      <protection locked="0"/>
    </xf>
    <xf numFmtId="0" fontId="5" fillId="0" borderId="37" applyFill="0" applyBorder="0" applyProtection="0">
      <alignment horizontal="center"/>
      <protection locked="0"/>
    </xf>
    <xf numFmtId="0" fontId="64" fillId="6" borderId="2" applyNumberFormat="0" applyBorder="0" applyAlignment="0" applyProtection="0">
      <alignment horizontal="center"/>
    </xf>
    <xf numFmtId="0" fontId="64" fillId="29" borderId="2" applyNumberFormat="0" applyBorder="0" applyAlignment="0" applyProtection="0">
      <alignment horizontal="center"/>
    </xf>
    <xf numFmtId="169" fontId="65" fillId="12" borderId="34" applyNumberFormat="0" applyAlignment="0" applyProtection="0"/>
    <xf numFmtId="0" fontId="45" fillId="0" borderId="0" applyNumberFormat="0" applyBorder="0" applyProtection="0">
      <alignment horizontal="center"/>
    </xf>
    <xf numFmtId="169" fontId="66" fillId="0" borderId="38" applyNumberFormat="0" applyFill="0" applyAlignment="0" applyProtection="0"/>
    <xf numFmtId="173" fontId="5" fillId="0" borderId="0" applyFont="0" applyFill="0" applyBorder="0" applyAlignment="0" applyProtection="0"/>
    <xf numFmtId="174" fontId="5" fillId="0" borderId="0" applyFont="0" applyFill="0" applyBorder="0" applyAlignment="0" applyProtection="0"/>
    <xf numFmtId="175" fontId="5" fillId="0" borderId="0" applyFont="0" applyFill="0" applyBorder="0" applyAlignment="0" applyProtection="0"/>
    <xf numFmtId="0" fontId="5" fillId="0" borderId="0" applyFont="0" applyFill="0" applyBorder="0" applyAlignment="0" applyProtection="0"/>
    <xf numFmtId="0" fontId="5" fillId="0" borderId="37" applyFill="0" applyBorder="0" applyProtection="0">
      <alignment horizontal="center"/>
      <protection locked="0"/>
    </xf>
    <xf numFmtId="169" fontId="67" fillId="31" borderId="0" applyNumberFormat="0" applyBorder="0" applyAlignment="0" applyProtection="0"/>
    <xf numFmtId="37" fontId="6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alignment vertical="top"/>
    </xf>
    <xf numFmtId="0" fontId="5" fillId="0" borderId="0">
      <alignment vertical="top"/>
    </xf>
    <xf numFmtId="0" fontId="2" fillId="0" borderId="0"/>
    <xf numFmtId="0" fontId="2" fillId="0" borderId="0"/>
    <xf numFmtId="0" fontId="11" fillId="0" borderId="0"/>
    <xf numFmtId="0" fontId="5" fillId="0" borderId="0">
      <alignment vertical="top"/>
    </xf>
    <xf numFmtId="0" fontId="2" fillId="0" borderId="0"/>
    <xf numFmtId="0" fontId="69" fillId="0" borderId="0"/>
    <xf numFmtId="0" fontId="2" fillId="0" borderId="0"/>
    <xf numFmtId="0" fontId="2" fillId="0" borderId="0"/>
    <xf numFmtId="0" fontId="2" fillId="0" borderId="0"/>
    <xf numFmtId="0" fontId="2" fillId="0" borderId="0"/>
    <xf numFmtId="0" fontId="2" fillId="0" borderId="0"/>
    <xf numFmtId="0" fontId="2" fillId="0" borderId="0"/>
    <xf numFmtId="0" fontId="53" fillId="0" borderId="0"/>
    <xf numFmtId="0" fontId="2" fillId="0" borderId="0"/>
    <xf numFmtId="0" fontId="5" fillId="0" borderId="0"/>
    <xf numFmtId="0" fontId="5" fillId="5" borderId="31" applyNumberFormat="0" applyFont="0" applyAlignment="0" applyProtection="0"/>
    <xf numFmtId="0" fontId="70" fillId="25" borderId="2" applyNumberFormat="0" applyBorder="0" applyAlignment="0" applyProtection="0">
      <alignment horizontal="center"/>
    </xf>
    <xf numFmtId="0" fontId="5" fillId="0" borderId="37" applyFill="0" applyBorder="0" applyProtection="0">
      <alignment horizontal="center"/>
      <protection locked="0"/>
    </xf>
    <xf numFmtId="169" fontId="71" fillId="26" borderId="39" applyNumberFormat="0" applyAlignment="0" applyProtection="0"/>
    <xf numFmtId="40" fontId="72" fillId="2" borderId="0">
      <alignment horizontal="right"/>
    </xf>
    <xf numFmtId="0" fontId="73" fillId="2" borderId="0">
      <alignment horizontal="right"/>
    </xf>
    <xf numFmtId="0" fontId="74" fillId="2" borderId="17"/>
    <xf numFmtId="0" fontId="74" fillId="0" borderId="0" applyBorder="0">
      <alignment horizontal="centerContinuous"/>
    </xf>
    <xf numFmtId="0" fontId="75" fillId="0" borderId="0" applyBorder="0">
      <alignment horizontal="centerContinuous"/>
    </xf>
    <xf numFmtId="0" fontId="55" fillId="0" borderId="0"/>
    <xf numFmtId="176"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 fontId="47" fillId="0" borderId="8" applyNumberFormat="0" applyFont="0" applyFill="0" applyAlignment="0" applyProtection="0">
      <alignment horizontal="center"/>
    </xf>
    <xf numFmtId="0" fontId="5" fillId="0" borderId="0" applyFill="0" applyBorder="0" applyProtection="0">
      <alignment horizontal="centerContinuous"/>
      <protection locked="0"/>
    </xf>
    <xf numFmtId="0" fontId="76" fillId="0" borderId="0">
      <alignment horizontal="center"/>
    </xf>
    <xf numFmtId="0" fontId="77" fillId="0" borderId="33" applyNumberFormat="0" applyBorder="0" applyAlignment="0" applyProtection="0">
      <alignment horizontal="center" vertical="top"/>
      <protection locked="0"/>
    </xf>
    <xf numFmtId="0" fontId="69" fillId="0" borderId="0"/>
    <xf numFmtId="0" fontId="40" fillId="0" borderId="0" applyNumberFormat="0" applyFill="0" applyBorder="0" applyAlignment="0" applyProtection="0"/>
    <xf numFmtId="0" fontId="5" fillId="0" borderId="0"/>
    <xf numFmtId="0" fontId="78" fillId="0" borderId="0" applyFill="0" applyBorder="0" applyProtection="0">
      <alignment horizontal="left" vertical="top"/>
    </xf>
    <xf numFmtId="169" fontId="79" fillId="0" borderId="0" applyNumberFormat="0" applyFill="0" applyBorder="0" applyAlignment="0" applyProtection="0"/>
    <xf numFmtId="169" fontId="54" fillId="0" borderId="40" applyNumberFormat="0" applyFont="0" applyFill="0" applyAlignment="0" applyProtection="0"/>
    <xf numFmtId="177" fontId="5" fillId="0" borderId="0" applyFont="0" applyFill="0" applyBorder="0" applyAlignment="0" applyProtection="0"/>
    <xf numFmtId="169" fontId="80" fillId="0" borderId="0" applyNumberFormat="0" applyFill="0" applyBorder="0" applyAlignment="0" applyProtection="0"/>
    <xf numFmtId="0" fontId="55" fillId="0" borderId="0" applyNumberFormat="0" applyFont="0" applyFill="0" applyBorder="0" applyProtection="0">
      <alignment horizontal="center" vertical="top" wrapText="1"/>
    </xf>
    <xf numFmtId="0" fontId="5" fillId="0" borderId="41" applyNumberFormat="0" applyFont="0" applyFill="0" applyBorder="0" applyProtection="0">
      <alignment horizontal="left" vertical="top" wrapText="1"/>
    </xf>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9"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9"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0" fontId="2" fillId="0" borderId="0"/>
    <xf numFmtId="9"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0" fontId="5" fillId="0" borderId="0"/>
    <xf numFmtId="0" fontId="2" fillId="0" borderId="0"/>
    <xf numFmtId="9"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0" fontId="2" fillId="0" borderId="0"/>
    <xf numFmtId="9"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9"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0" fontId="2" fillId="0" borderId="0"/>
    <xf numFmtId="9"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0" fontId="2" fillId="0" borderId="0"/>
    <xf numFmtId="9"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0" fontId="2" fillId="0" borderId="0"/>
    <xf numFmtId="9"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0" fontId="2" fillId="0" borderId="0"/>
    <xf numFmtId="9"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0" fontId="2" fillId="0" borderId="0"/>
    <xf numFmtId="9"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0" fontId="2" fillId="0" borderId="0"/>
    <xf numFmtId="9"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0" fontId="2" fillId="0" borderId="0"/>
    <xf numFmtId="9"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cellStyleXfs>
  <cellXfs count="234">
    <xf numFmtId="0" fontId="0" fillId="0" borderId="0" xfId="0"/>
    <xf numFmtId="0" fontId="0" fillId="2" borderId="0" xfId="0" applyFill="1"/>
    <xf numFmtId="0" fontId="0" fillId="2" borderId="0" xfId="0" applyFill="1" applyAlignment="1">
      <alignment horizontal="center"/>
    </xf>
    <xf numFmtId="0" fontId="0" fillId="2" borderId="0" xfId="0" applyFill="1" applyAlignment="1">
      <alignment horizontal="right"/>
    </xf>
    <xf numFmtId="0" fontId="6" fillId="2" borderId="0" xfId="0" applyFont="1" applyFill="1"/>
    <xf numFmtId="0" fontId="6" fillId="2" borderId="0" xfId="0" applyFont="1" applyFill="1" applyAlignment="1">
      <alignment horizontal="center"/>
    </xf>
    <xf numFmtId="0" fontId="7" fillId="2" borderId="0" xfId="4" applyFill="1" applyAlignment="1" applyProtection="1">
      <alignment horizontal="right"/>
    </xf>
    <xf numFmtId="0" fontId="0" fillId="2" borderId="0" xfId="0" applyFill="1" applyAlignment="1">
      <alignment wrapText="1"/>
    </xf>
    <xf numFmtId="0" fontId="6" fillId="2" borderId="0" xfId="0" applyFont="1" applyFill="1" applyAlignment="1">
      <alignment wrapText="1"/>
    </xf>
    <xf numFmtId="0" fontId="8" fillId="0" borderId="6" xfId="0" applyFont="1" applyBorder="1"/>
    <xf numFmtId="0" fontId="8" fillId="0" borderId="6" xfId="0" applyFont="1" applyBorder="1" applyAlignment="1">
      <alignment horizontal="center"/>
    </xf>
    <xf numFmtId="0" fontId="8" fillId="0" borderId="2" xfId="0" applyFont="1" applyBorder="1" applyAlignment="1">
      <alignment horizontal="left" vertical="top" wrapText="1"/>
    </xf>
    <xf numFmtId="0" fontId="0" fillId="0" borderId="0" xfId="0" applyFill="1" applyBorder="1"/>
    <xf numFmtId="0" fontId="0" fillId="0" borderId="0" xfId="0" applyFill="1" applyBorder="1" applyAlignment="1">
      <alignment horizontal="center"/>
    </xf>
    <xf numFmtId="42" fontId="0" fillId="0" borderId="0" xfId="0" applyNumberFormat="1" applyFill="1" applyBorder="1" applyAlignment="1">
      <alignment horizontal="right"/>
    </xf>
    <xf numFmtId="0" fontId="0" fillId="0" borderId="0" xfId="0" applyFill="1"/>
    <xf numFmtId="0" fontId="6" fillId="0" borderId="0" xfId="0" applyFont="1" applyFill="1" applyBorder="1"/>
    <xf numFmtId="166" fontId="0" fillId="2" borderId="0" xfId="0" applyNumberFormat="1" applyFill="1" applyAlignment="1">
      <alignment horizontal="left"/>
    </xf>
    <xf numFmtId="0" fontId="0" fillId="0" borderId="0" xfId="0" applyFill="1" applyAlignment="1">
      <alignment horizontal="right"/>
    </xf>
    <xf numFmtId="0" fontId="0" fillId="0" borderId="0" xfId="0" applyFill="1" applyAlignment="1">
      <alignment horizontal="center"/>
    </xf>
    <xf numFmtId="0" fontId="8" fillId="0" borderId="0" xfId="0" applyFont="1" applyFill="1" applyAlignment="1">
      <alignment wrapText="1"/>
    </xf>
    <xf numFmtId="0" fontId="0" fillId="0" borderId="0" xfId="0" applyFill="1" applyBorder="1" applyAlignment="1">
      <alignment wrapText="1"/>
    </xf>
    <xf numFmtId="0" fontId="0" fillId="2" borderId="0" xfId="0" applyFill="1" applyAlignment="1">
      <alignment horizontal="center" wrapText="1"/>
    </xf>
    <xf numFmtId="165" fontId="0" fillId="2" borderId="0" xfId="0" applyNumberFormat="1" applyFill="1" applyAlignment="1">
      <alignment horizontal="center" wrapText="1"/>
    </xf>
    <xf numFmtId="0" fontId="0" fillId="0" borderId="0" xfId="0" applyFill="1" applyAlignment="1">
      <alignment horizontal="center" wrapText="1"/>
    </xf>
    <xf numFmtId="165" fontId="0" fillId="0" borderId="0" xfId="0" applyNumberFormat="1" applyFill="1" applyAlignment="1">
      <alignment horizontal="center" wrapText="1"/>
    </xf>
    <xf numFmtId="0" fontId="7" fillId="2" borderId="0" xfId="4" applyFill="1" applyAlignment="1" applyProtection="1">
      <alignment horizontal="right" wrapText="1"/>
    </xf>
    <xf numFmtId="166" fontId="0" fillId="2" borderId="0" xfId="0" applyNumberFormat="1" applyFill="1" applyAlignment="1">
      <alignment horizontal="left" wrapText="1"/>
    </xf>
    <xf numFmtId="164" fontId="0" fillId="2" borderId="0" xfId="0" applyNumberFormat="1" applyFill="1" applyAlignment="1">
      <alignment horizontal="left" wrapText="1"/>
    </xf>
    <xf numFmtId="0" fontId="6" fillId="2" borderId="0" xfId="0" applyFont="1" applyFill="1" applyAlignment="1">
      <alignment horizontal="left" wrapText="1"/>
    </xf>
    <xf numFmtId="0" fontId="8" fillId="2" borderId="0" xfId="0" applyFont="1" applyFill="1" applyAlignment="1">
      <alignment wrapText="1"/>
    </xf>
    <xf numFmtId="0" fontId="8" fillId="2" borderId="0" xfId="0" applyFont="1" applyFill="1" applyAlignment="1">
      <alignment horizontal="center" wrapText="1"/>
    </xf>
    <xf numFmtId="165" fontId="8" fillId="2" borderId="0" xfId="0" applyNumberFormat="1" applyFont="1" applyFill="1" applyAlignment="1">
      <alignment horizontal="center" wrapText="1"/>
    </xf>
    <xf numFmtId="0" fontId="8" fillId="0" borderId="0" xfId="0" applyFont="1" applyFill="1" applyAlignment="1">
      <alignment horizontal="center" wrapText="1"/>
    </xf>
    <xf numFmtId="165" fontId="8" fillId="0" borderId="0" xfId="0" applyNumberFormat="1" applyFont="1" applyFill="1" applyAlignment="1">
      <alignment horizontal="center" wrapText="1"/>
    </xf>
    <xf numFmtId="0" fontId="0" fillId="0" borderId="0" xfId="0" applyFill="1" applyAlignment="1">
      <alignment wrapText="1"/>
    </xf>
    <xf numFmtId="165" fontId="0" fillId="2" borderId="0" xfId="0" applyNumberFormat="1" applyFill="1" applyAlignment="1">
      <alignment horizontal="right"/>
    </xf>
    <xf numFmtId="165" fontId="6" fillId="2" borderId="0" xfId="0" applyNumberFormat="1" applyFont="1" applyFill="1" applyAlignment="1">
      <alignment horizontal="center"/>
    </xf>
    <xf numFmtId="0" fontId="6" fillId="2" borderId="0" xfId="0" applyFont="1" applyFill="1" applyBorder="1" applyAlignment="1">
      <alignment wrapText="1"/>
    </xf>
    <xf numFmtId="165" fontId="8" fillId="0" borderId="6" xfId="3" quotePrefix="1" applyNumberFormat="1" applyFont="1" applyBorder="1" applyAlignment="1">
      <alignment horizontal="center"/>
    </xf>
    <xf numFmtId="0" fontId="0" fillId="3" borderId="0" xfId="0" applyFill="1"/>
    <xf numFmtId="0" fontId="0" fillId="3" borderId="0" xfId="0" applyFill="1" applyBorder="1"/>
    <xf numFmtId="0" fontId="0" fillId="3" borderId="0" xfId="0" applyFill="1" applyAlignment="1">
      <alignment wrapText="1"/>
    </xf>
    <xf numFmtId="0" fontId="0" fillId="3" borderId="0" xfId="0" applyFill="1" applyAlignment="1">
      <alignment horizontal="center" wrapText="1"/>
    </xf>
    <xf numFmtId="165" fontId="0" fillId="3" borderId="0" xfId="0" applyNumberFormat="1" applyFill="1" applyAlignment="1">
      <alignment horizontal="center" wrapText="1"/>
    </xf>
    <xf numFmtId="165" fontId="8" fillId="3" borderId="0" xfId="0" applyNumberFormat="1" applyFont="1" applyFill="1" applyAlignment="1">
      <alignment horizontal="center" wrapText="1"/>
    </xf>
    <xf numFmtId="0" fontId="9" fillId="3" borderId="0" xfId="0" applyFont="1" applyFill="1" applyAlignment="1">
      <alignment wrapText="1"/>
    </xf>
    <xf numFmtId="0" fontId="7" fillId="3" borderId="0" xfId="4" applyFill="1" applyAlignment="1" applyProtection="1">
      <alignment horizontal="right" wrapText="1"/>
    </xf>
    <xf numFmtId="166" fontId="0" fillId="3" borderId="0" xfId="0" applyNumberFormat="1" applyFill="1" applyAlignment="1">
      <alignment horizontal="left" wrapText="1"/>
    </xf>
    <xf numFmtId="0" fontId="6" fillId="3" borderId="0" xfId="0" applyFont="1" applyFill="1" applyAlignment="1">
      <alignment wrapText="1"/>
    </xf>
    <xf numFmtId="0" fontId="6" fillId="3" borderId="0" xfId="0" applyFont="1" applyFill="1" applyAlignment="1">
      <alignment horizontal="center" wrapText="1"/>
    </xf>
    <xf numFmtId="165" fontId="6" fillId="3" borderId="0" xfId="0" applyNumberFormat="1" applyFont="1" applyFill="1" applyAlignment="1">
      <alignment horizontal="center" wrapText="1"/>
    </xf>
    <xf numFmtId="0" fontId="11" fillId="3" borderId="0" xfId="0" applyFont="1" applyFill="1"/>
    <xf numFmtId="0" fontId="11" fillId="3" borderId="0" xfId="0" applyFont="1" applyFill="1" applyAlignment="1">
      <alignment horizontal="center"/>
    </xf>
    <xf numFmtId="0" fontId="0" fillId="3" borderId="0" xfId="0" applyFill="1" applyAlignment="1">
      <alignment horizontal="center"/>
    </xf>
    <xf numFmtId="0" fontId="6" fillId="3" borderId="0" xfId="0" applyFont="1" applyFill="1" applyAlignment="1">
      <alignment horizontal="center"/>
    </xf>
    <xf numFmtId="0" fontId="6" fillId="3" borderId="0" xfId="0" applyFont="1" applyFill="1"/>
    <xf numFmtId="0" fontId="10" fillId="3" borderId="0" xfId="0" applyFont="1" applyFill="1" applyBorder="1" applyAlignment="1">
      <alignment horizontal="center"/>
    </xf>
    <xf numFmtId="164" fontId="12" fillId="3" borderId="0" xfId="0" applyNumberFormat="1" applyFont="1" applyFill="1" applyAlignment="1">
      <alignment horizontal="center" textRotation="65" wrapText="1"/>
    </xf>
    <xf numFmtId="0" fontId="12" fillId="3" borderId="0" xfId="0" applyFont="1" applyFill="1" applyBorder="1" applyAlignment="1">
      <alignment horizontal="center" textRotation="65" wrapText="1"/>
    </xf>
    <xf numFmtId="0" fontId="12" fillId="3" borderId="0" xfId="0" applyFont="1" applyFill="1" applyAlignment="1">
      <alignment horizontal="center" textRotation="65" wrapText="1"/>
    </xf>
    <xf numFmtId="0" fontId="15" fillId="3" borderId="12" xfId="0" applyFont="1" applyFill="1" applyBorder="1" applyAlignment="1">
      <alignment horizontal="center" vertical="center" textRotation="65" wrapText="1"/>
    </xf>
    <xf numFmtId="165" fontId="0" fillId="3" borderId="0" xfId="0" applyNumberFormat="1" applyFill="1" applyBorder="1" applyAlignment="1">
      <alignment horizontal="center" wrapText="1"/>
    </xf>
    <xf numFmtId="0" fontId="0" fillId="0" borderId="0" xfId="0" applyFill="1" applyBorder="1" applyAlignment="1">
      <alignment horizontal="left" vertical="top" wrapText="1"/>
    </xf>
    <xf numFmtId="0" fontId="0" fillId="0" borderId="0" xfId="0" applyFill="1" applyAlignment="1">
      <alignment horizontal="left" vertical="top" wrapText="1"/>
    </xf>
    <xf numFmtId="165" fontId="0" fillId="0" borderId="0" xfId="0" applyNumberFormat="1" applyFill="1" applyBorder="1" applyAlignment="1">
      <alignment horizontal="right"/>
    </xf>
    <xf numFmtId="0" fontId="0" fillId="0" borderId="0" xfId="0" applyFill="1" applyBorder="1" applyAlignment="1">
      <alignment horizontal="right"/>
    </xf>
    <xf numFmtId="165" fontId="0" fillId="0" borderId="0" xfId="0" applyNumberFormat="1" applyFill="1" applyAlignment="1">
      <alignment horizontal="right"/>
    </xf>
    <xf numFmtId="0" fontId="11" fillId="3" borderId="0" xfId="0" applyFont="1" applyFill="1" applyBorder="1"/>
    <xf numFmtId="0" fontId="6" fillId="3" borderId="0" xfId="0" applyFont="1" applyFill="1" applyAlignment="1">
      <alignment horizontal="left" wrapText="1"/>
    </xf>
    <xf numFmtId="165" fontId="11" fillId="3" borderId="0" xfId="0" applyNumberFormat="1" applyFont="1" applyFill="1" applyBorder="1"/>
    <xf numFmtId="165" fontId="11" fillId="3" borderId="0" xfId="0" applyNumberFormat="1" applyFont="1" applyFill="1"/>
    <xf numFmtId="0" fontId="20" fillId="4" borderId="2" xfId="0" applyFont="1" applyFill="1" applyBorder="1" applyAlignment="1">
      <alignment horizontal="left"/>
    </xf>
    <xf numFmtId="0" fontId="8" fillId="4" borderId="0" xfId="0" applyFont="1" applyFill="1"/>
    <xf numFmtId="0" fontId="20" fillId="4" borderId="0" xfId="0" applyFont="1" applyFill="1" applyBorder="1" applyAlignment="1">
      <alignment horizontal="left"/>
    </xf>
    <xf numFmtId="0" fontId="16" fillId="4" borderId="2" xfId="0" applyFont="1" applyFill="1" applyBorder="1"/>
    <xf numFmtId="0" fontId="16" fillId="4" borderId="2" xfId="0" applyFont="1" applyFill="1" applyBorder="1" applyAlignment="1">
      <alignment horizontal="center"/>
    </xf>
    <xf numFmtId="165" fontId="16" fillId="4" borderId="2" xfId="3" quotePrefix="1" applyNumberFormat="1" applyFont="1" applyFill="1" applyBorder="1" applyAlignment="1">
      <alignment horizontal="center"/>
    </xf>
    <xf numFmtId="0" fontId="20" fillId="4" borderId="2" xfId="0" applyFont="1" applyFill="1" applyBorder="1" applyAlignment="1">
      <alignment horizontal="left" vertical="top" wrapText="1"/>
    </xf>
    <xf numFmtId="165" fontId="8" fillId="4" borderId="0" xfId="0" applyNumberFormat="1" applyFont="1" applyFill="1"/>
    <xf numFmtId="0" fontId="8" fillId="4" borderId="0" xfId="0" applyFont="1" applyFill="1" applyAlignment="1">
      <alignment horizontal="left" vertical="top" wrapText="1"/>
    </xf>
    <xf numFmtId="0" fontId="8" fillId="4" borderId="0" xfId="0" applyFont="1" applyFill="1" applyAlignment="1">
      <alignment horizontal="center"/>
    </xf>
    <xf numFmtId="165" fontId="8" fillId="4" borderId="0" xfId="0" quotePrefix="1" applyNumberFormat="1" applyFont="1" applyFill="1" applyAlignment="1">
      <alignment horizontal="center"/>
    </xf>
    <xf numFmtId="165" fontId="16" fillId="4" borderId="15" xfId="3" quotePrefix="1" applyNumberFormat="1" applyFont="1" applyFill="1" applyBorder="1" applyAlignment="1">
      <alignment horizontal="center"/>
    </xf>
    <xf numFmtId="0" fontId="16" fillId="4" borderId="2" xfId="0" applyFont="1" applyFill="1" applyBorder="1" applyAlignment="1">
      <alignment horizontal="left" vertical="top" wrapText="1"/>
    </xf>
    <xf numFmtId="0" fontId="21" fillId="4" borderId="0" xfId="0" applyFont="1" applyFill="1"/>
    <xf numFmtId="0" fontId="19" fillId="0" borderId="0" xfId="0" applyFont="1" applyFill="1"/>
    <xf numFmtId="0" fontId="22" fillId="0" borderId="0" xfId="0" applyFont="1"/>
    <xf numFmtId="0" fontId="6" fillId="2" borderId="0" xfId="0" applyFont="1" applyFill="1" applyBorder="1" applyAlignment="1">
      <alignment horizontal="center" wrapText="1"/>
    </xf>
    <xf numFmtId="165" fontId="6" fillId="3" borderId="0" xfId="0" applyNumberFormat="1" applyFont="1" applyFill="1" applyBorder="1" applyAlignment="1">
      <alignment horizontal="center" wrapText="1"/>
    </xf>
    <xf numFmtId="0" fontId="0" fillId="3" borderId="0" xfId="0" applyFill="1"/>
    <xf numFmtId="0" fontId="14" fillId="3" borderId="0" xfId="0" applyFont="1" applyFill="1"/>
    <xf numFmtId="0" fontId="19" fillId="3" borderId="0" xfId="0" applyFont="1" applyFill="1"/>
    <xf numFmtId="0" fontId="0" fillId="3" borderId="0" xfId="0" applyFill="1"/>
    <xf numFmtId="0" fontId="6" fillId="2" borderId="0" xfId="0" applyFont="1" applyFill="1" applyBorder="1" applyAlignment="1">
      <alignment horizontal="left" wrapText="1"/>
    </xf>
    <xf numFmtId="165" fontId="6" fillId="0" borderId="0" xfId="0" applyNumberFormat="1" applyFont="1" applyFill="1" applyAlignment="1">
      <alignment horizontal="center" wrapText="1"/>
    </xf>
    <xf numFmtId="0" fontId="15" fillId="3" borderId="29" xfId="0" applyFont="1" applyFill="1" applyBorder="1" applyAlignment="1">
      <alignment horizontal="center" vertical="center" textRotation="65" wrapText="1"/>
    </xf>
    <xf numFmtId="0" fontId="0" fillId="3" borderId="0" xfId="0" applyFill="1" applyAlignment="1">
      <alignment horizontal="center" vertical="center"/>
    </xf>
    <xf numFmtId="0" fontId="0" fillId="3" borderId="3" xfId="0" applyFill="1" applyBorder="1" applyAlignment="1">
      <alignment horizontal="center" vertical="center"/>
    </xf>
    <xf numFmtId="0" fontId="11" fillId="3" borderId="0" xfId="0" applyFont="1" applyFill="1" applyBorder="1" applyAlignment="1">
      <alignment horizontal="center" vertical="center"/>
    </xf>
    <xf numFmtId="0" fontId="11" fillId="3" borderId="0" xfId="0" applyFont="1" applyFill="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165" fontId="6" fillId="0" borderId="0" xfId="0" applyNumberFormat="1" applyFont="1" applyFill="1" applyAlignment="1">
      <alignment horizontal="center" vertical="center" wrapText="1"/>
    </xf>
    <xf numFmtId="0" fontId="24" fillId="4" borderId="0" xfId="0" applyFont="1" applyFill="1" applyAlignment="1">
      <alignment wrapText="1"/>
    </xf>
    <xf numFmtId="0" fontId="18" fillId="4" borderId="0" xfId="0" applyFont="1" applyFill="1" applyAlignment="1">
      <alignment horizontal="center" wrapText="1"/>
    </xf>
    <xf numFmtId="165" fontId="18" fillId="4" borderId="0" xfId="0" applyNumberFormat="1" applyFont="1" applyFill="1" applyAlignment="1">
      <alignment horizontal="center" wrapText="1"/>
    </xf>
    <xf numFmtId="0" fontId="18" fillId="4" borderId="0" xfId="0" applyFont="1" applyFill="1" applyBorder="1" applyAlignment="1">
      <alignment wrapText="1"/>
    </xf>
    <xf numFmtId="0" fontId="18" fillId="4" borderId="0" xfId="0" applyFont="1" applyFill="1" applyBorder="1" applyAlignment="1">
      <alignment horizontal="center" wrapText="1"/>
    </xf>
    <xf numFmtId="165" fontId="18" fillId="4" borderId="0" xfId="0" applyNumberFormat="1" applyFont="1" applyFill="1" applyBorder="1" applyAlignment="1">
      <alignment horizontal="center" wrapText="1"/>
    </xf>
    <xf numFmtId="0" fontId="25" fillId="4" borderId="12" xfId="0" applyFont="1" applyFill="1" applyBorder="1" applyAlignment="1">
      <alignment wrapText="1"/>
    </xf>
    <xf numFmtId="0" fontId="18" fillId="4" borderId="26" xfId="0" applyFont="1" applyFill="1" applyBorder="1" applyAlignment="1">
      <alignment horizontal="center" wrapText="1"/>
    </xf>
    <xf numFmtId="165" fontId="18" fillId="4" borderId="26" xfId="0" applyNumberFormat="1" applyFont="1" applyFill="1" applyBorder="1" applyAlignment="1">
      <alignment horizontal="center" wrapText="1"/>
    </xf>
    <xf numFmtId="0" fontId="24" fillId="4" borderId="3" xfId="0" applyFont="1" applyFill="1" applyBorder="1"/>
    <xf numFmtId="0" fontId="18" fillId="4" borderId="2" xfId="0" applyFont="1" applyFill="1" applyBorder="1" applyAlignment="1">
      <alignment horizontal="center" wrapText="1"/>
    </xf>
    <xf numFmtId="165" fontId="18" fillId="4" borderId="2" xfId="0" applyNumberFormat="1" applyFont="1" applyFill="1" applyBorder="1" applyAlignment="1">
      <alignment horizontal="center" wrapText="1"/>
    </xf>
    <xf numFmtId="0" fontId="26" fillId="4" borderId="2" xfId="0" applyFont="1" applyFill="1" applyBorder="1" applyAlignment="1">
      <alignment horizontal="right"/>
    </xf>
    <xf numFmtId="165" fontId="18" fillId="4" borderId="2" xfId="3" applyNumberFormat="1" applyFont="1" applyFill="1" applyBorder="1" applyAlignment="1">
      <alignment horizontal="center" wrapText="1"/>
    </xf>
    <xf numFmtId="0" fontId="24" fillId="4" borderId="2" xfId="0" applyFont="1" applyFill="1" applyBorder="1"/>
    <xf numFmtId="0" fontId="18" fillId="4" borderId="0" xfId="0" applyFont="1" applyFill="1" applyAlignment="1">
      <alignment wrapText="1"/>
    </xf>
    <xf numFmtId="0" fontId="18" fillId="4" borderId="0" xfId="0" applyFont="1" applyFill="1" applyBorder="1" applyAlignment="1">
      <alignment horizontal="left" vertical="top" wrapText="1"/>
    </xf>
    <xf numFmtId="0" fontId="18" fillId="4" borderId="26" xfId="0" applyFont="1" applyFill="1" applyBorder="1" applyAlignment="1">
      <alignment wrapText="1"/>
    </xf>
    <xf numFmtId="0" fontId="18" fillId="4" borderId="4" xfId="0" applyFont="1" applyFill="1" applyBorder="1" applyAlignment="1">
      <alignment wrapText="1"/>
    </xf>
    <xf numFmtId="0" fontId="26" fillId="4" borderId="2" xfId="0" applyFont="1" applyFill="1" applyBorder="1"/>
    <xf numFmtId="165" fontId="18" fillId="4" borderId="4" xfId="3" applyNumberFormat="1" applyFont="1" applyFill="1" applyBorder="1" applyAlignment="1">
      <alignment horizontal="center" wrapText="1"/>
    </xf>
    <xf numFmtId="0" fontId="26" fillId="4" borderId="5" xfId="0" applyFont="1" applyFill="1" applyBorder="1"/>
    <xf numFmtId="0" fontId="0" fillId="0" borderId="0" xfId="0" applyFill="1" applyAlignment="1">
      <alignment wrapText="1"/>
    </xf>
    <xf numFmtId="0" fontId="0" fillId="0" borderId="0" xfId="0" applyFill="1" applyAlignment="1">
      <alignment wrapText="1"/>
    </xf>
    <xf numFmtId="0" fontId="21" fillId="0" borderId="0" xfId="0" applyFont="1" applyFill="1" applyAlignment="1"/>
    <xf numFmtId="0" fontId="27" fillId="4" borderId="6" xfId="0" applyFont="1" applyFill="1" applyBorder="1" applyAlignment="1">
      <alignment wrapText="1"/>
    </xf>
    <xf numFmtId="0" fontId="18" fillId="4" borderId="6" xfId="0" applyFont="1" applyFill="1" applyBorder="1" applyAlignment="1">
      <alignment wrapText="1"/>
    </xf>
    <xf numFmtId="0" fontId="18" fillId="4" borderId="2" xfId="0" applyFont="1" applyFill="1" applyBorder="1" applyAlignment="1">
      <alignment vertical="top" wrapText="1"/>
    </xf>
    <xf numFmtId="0" fontId="18" fillId="4" borderId="2" xfId="0" applyFont="1" applyFill="1" applyBorder="1" applyAlignment="1">
      <alignment horizontal="left" vertical="top" wrapText="1"/>
    </xf>
    <xf numFmtId="165" fontId="18" fillId="4" borderId="2" xfId="3" applyNumberFormat="1" applyFont="1" applyFill="1" applyBorder="1" applyAlignment="1">
      <alignment horizontal="center" vertical="top" wrapText="1"/>
    </xf>
    <xf numFmtId="0" fontId="18" fillId="4" borderId="2" xfId="0" applyFont="1" applyFill="1" applyBorder="1" applyAlignment="1">
      <alignment wrapText="1"/>
    </xf>
    <xf numFmtId="0" fontId="18" fillId="4" borderId="0" xfId="0" applyFont="1" applyFill="1" applyBorder="1" applyAlignment="1">
      <alignment vertical="top" wrapText="1"/>
    </xf>
    <xf numFmtId="165" fontId="18" fillId="4" borderId="0" xfId="3" applyNumberFormat="1" applyFont="1" applyFill="1" applyBorder="1" applyAlignment="1">
      <alignment horizontal="center" wrapText="1"/>
    </xf>
    <xf numFmtId="0" fontId="27" fillId="4" borderId="0" xfId="0" applyFont="1" applyFill="1" applyBorder="1" applyAlignment="1">
      <alignment wrapText="1"/>
    </xf>
    <xf numFmtId="0" fontId="29" fillId="4" borderId="2" xfId="0" applyFont="1" applyFill="1" applyBorder="1"/>
    <xf numFmtId="0" fontId="27" fillId="4" borderId="0" xfId="0" applyFont="1" applyFill="1" applyBorder="1" applyAlignment="1">
      <alignment vertical="top" wrapText="1"/>
    </xf>
    <xf numFmtId="8" fontId="18" fillId="4" borderId="0" xfId="0" applyNumberFormat="1" applyFont="1" applyFill="1" applyBorder="1" applyAlignment="1">
      <alignment horizontal="center" vertical="top" wrapText="1"/>
    </xf>
    <xf numFmtId="5" fontId="18" fillId="4" borderId="2" xfId="1" applyNumberFormat="1" applyFont="1" applyFill="1" applyBorder="1" applyAlignment="1">
      <alignment horizontal="center" vertical="top" wrapText="1"/>
    </xf>
    <xf numFmtId="5" fontId="18" fillId="4" borderId="4" xfId="1" applyNumberFormat="1" applyFont="1" applyFill="1" applyBorder="1" applyAlignment="1">
      <alignment horizontal="center" vertical="top" wrapText="1"/>
    </xf>
    <xf numFmtId="165" fontId="18" fillId="4" borderId="4" xfId="3" applyNumberFormat="1" applyFont="1" applyFill="1" applyBorder="1" applyAlignment="1">
      <alignment horizontal="center" vertical="top" wrapText="1"/>
    </xf>
    <xf numFmtId="0" fontId="18" fillId="4" borderId="5" xfId="0" applyFont="1" applyFill="1" applyBorder="1" applyAlignment="1">
      <alignment vertical="top" wrapText="1"/>
    </xf>
    <xf numFmtId="165" fontId="18" fillId="4" borderId="0" xfId="3" applyNumberFormat="1" applyFont="1" applyFill="1" applyBorder="1" applyAlignment="1">
      <alignment horizontal="center" vertical="top" wrapText="1"/>
    </xf>
    <xf numFmtId="0" fontId="27" fillId="4" borderId="4" xfId="0" applyFont="1" applyFill="1" applyBorder="1" applyAlignment="1">
      <alignment wrapText="1"/>
    </xf>
    <xf numFmtId="0" fontId="30" fillId="4" borderId="6" xfId="0" applyFont="1" applyFill="1" applyBorder="1" applyAlignment="1">
      <alignment wrapText="1"/>
    </xf>
    <xf numFmtId="165" fontId="30" fillId="4" borderId="6" xfId="0" applyNumberFormat="1" applyFont="1" applyFill="1" applyBorder="1" applyAlignment="1">
      <alignment horizontal="center" wrapText="1"/>
    </xf>
    <xf numFmtId="0" fontId="27" fillId="4" borderId="2" xfId="0" applyFont="1" applyFill="1" applyBorder="1" applyAlignment="1">
      <alignment wrapText="1"/>
    </xf>
    <xf numFmtId="0" fontId="30" fillId="4" borderId="2" xfId="0" applyFont="1" applyFill="1" applyBorder="1" applyAlignment="1">
      <alignment wrapText="1"/>
    </xf>
    <xf numFmtId="165" fontId="30" fillId="4" borderId="2" xfId="0" applyNumberFormat="1" applyFont="1" applyFill="1" applyBorder="1" applyAlignment="1">
      <alignment horizontal="center" wrapText="1"/>
    </xf>
    <xf numFmtId="165" fontId="30" fillId="4" borderId="4" xfId="0" applyNumberFormat="1" applyFont="1" applyFill="1" applyBorder="1" applyAlignment="1">
      <alignment horizontal="center" wrapText="1"/>
    </xf>
    <xf numFmtId="165" fontId="18" fillId="4" borderId="2" xfId="0" applyNumberFormat="1" applyFont="1" applyFill="1" applyBorder="1" applyAlignment="1">
      <alignment horizontal="center" vertical="top" wrapText="1"/>
    </xf>
    <xf numFmtId="165" fontId="18" fillId="4" borderId="4" xfId="0" applyNumberFormat="1" applyFont="1" applyFill="1" applyBorder="1" applyAlignment="1">
      <alignment horizontal="center" vertical="top" wrapText="1"/>
    </xf>
    <xf numFmtId="0" fontId="18" fillId="4" borderId="2" xfId="0" applyFont="1" applyFill="1" applyBorder="1" applyAlignment="1">
      <alignment horizontal="right" vertical="top" wrapText="1"/>
    </xf>
    <xf numFmtId="0" fontId="18" fillId="4" borderId="2" xfId="0" applyFont="1" applyFill="1" applyBorder="1" applyAlignment="1">
      <alignment horizontal="left" vertical="top"/>
    </xf>
    <xf numFmtId="0" fontId="18" fillId="4" borderId="2" xfId="0" applyFont="1" applyFill="1" applyBorder="1" applyAlignment="1">
      <alignment vertical="top"/>
    </xf>
    <xf numFmtId="0" fontId="18" fillId="4" borderId="17" xfId="0" applyFont="1" applyFill="1" applyBorder="1" applyAlignment="1">
      <alignment wrapText="1"/>
    </xf>
    <xf numFmtId="165" fontId="18" fillId="4" borderId="4" xfId="0" applyNumberFormat="1" applyFont="1" applyFill="1" applyBorder="1" applyAlignment="1">
      <alignment horizontal="center" wrapText="1"/>
    </xf>
    <xf numFmtId="0" fontId="16" fillId="4" borderId="2" xfId="0" applyFont="1" applyFill="1" applyBorder="1" applyAlignment="1">
      <alignment vertical="top" wrapText="1"/>
    </xf>
    <xf numFmtId="165" fontId="16" fillId="4" borderId="2" xfId="3" applyNumberFormat="1" applyFont="1" applyFill="1" applyBorder="1" applyAlignment="1">
      <alignment horizontal="center" vertical="top" wrapText="1"/>
    </xf>
    <xf numFmtId="0" fontId="16" fillId="4" borderId="5" xfId="0" applyFont="1" applyFill="1" applyBorder="1" applyAlignment="1">
      <alignment vertical="top" wrapText="1"/>
    </xf>
    <xf numFmtId="0" fontId="20" fillId="4" borderId="2" xfId="0" applyFont="1" applyFill="1" applyBorder="1" applyAlignment="1">
      <alignment vertical="top" wrapText="1"/>
    </xf>
    <xf numFmtId="165" fontId="16" fillId="4" borderId="2" xfId="1" applyNumberFormat="1" applyFont="1" applyFill="1" applyBorder="1" applyAlignment="1">
      <alignment horizontal="center" vertical="top" wrapText="1"/>
    </xf>
    <xf numFmtId="0" fontId="16" fillId="4" borderId="15" xfId="0" applyFont="1" applyFill="1" applyBorder="1" applyAlignment="1">
      <alignment vertical="top" wrapText="1"/>
    </xf>
    <xf numFmtId="0" fontId="16" fillId="4" borderId="2" xfId="0" applyFont="1" applyFill="1" applyBorder="1" applyAlignment="1">
      <alignment wrapText="1"/>
    </xf>
    <xf numFmtId="165" fontId="16" fillId="4" borderId="2" xfId="0" applyNumberFormat="1" applyFont="1" applyFill="1" applyBorder="1" applyAlignment="1">
      <alignment horizontal="left" vertical="top" wrapText="1"/>
    </xf>
    <xf numFmtId="0" fontId="20" fillId="4" borderId="2" xfId="0" applyFont="1" applyFill="1" applyBorder="1" applyAlignment="1">
      <alignment wrapText="1"/>
    </xf>
    <xf numFmtId="0" fontId="20" fillId="4" borderId="2" xfId="0" applyFont="1" applyFill="1" applyBorder="1" applyAlignment="1">
      <alignment horizontal="center" wrapText="1"/>
    </xf>
    <xf numFmtId="0" fontId="34" fillId="4" borderId="12" xfId="0" applyFont="1" applyFill="1" applyBorder="1" applyAlignment="1">
      <alignment horizontal="center" vertical="center" textRotation="66" wrapText="1"/>
    </xf>
    <xf numFmtId="0" fontId="35" fillId="3" borderId="29" xfId="0" applyFont="1" applyFill="1" applyBorder="1" applyAlignment="1">
      <alignment horizontal="center" vertical="center" textRotation="66" wrapText="1"/>
    </xf>
    <xf numFmtId="0" fontId="35" fillId="3" borderId="2" xfId="0" applyFont="1" applyFill="1" applyBorder="1" applyAlignment="1">
      <alignment horizontal="center" vertical="center" textRotation="66" wrapText="1"/>
    </xf>
    <xf numFmtId="0" fontId="36" fillId="3" borderId="23" xfId="0" applyFont="1" applyFill="1" applyBorder="1" applyAlignment="1">
      <alignment horizontal="center" vertical="center"/>
    </xf>
    <xf numFmtId="0" fontId="37" fillId="3" borderId="12" xfId="0" applyFont="1" applyFill="1" applyBorder="1" applyAlignment="1">
      <alignment vertical="center" wrapText="1"/>
    </xf>
    <xf numFmtId="165" fontId="36" fillId="0" borderId="12" xfId="0" applyNumberFormat="1" applyFont="1" applyFill="1" applyBorder="1" applyAlignment="1">
      <alignment horizontal="center" vertical="center"/>
    </xf>
    <xf numFmtId="165" fontId="36" fillId="3" borderId="23" xfId="0" applyNumberFormat="1" applyFont="1" applyFill="1" applyBorder="1" applyAlignment="1">
      <alignment horizontal="center" vertical="center"/>
    </xf>
    <xf numFmtId="0" fontId="31" fillId="3" borderId="2" xfId="0" applyFont="1" applyFill="1" applyBorder="1" applyAlignment="1">
      <alignment horizontal="center" vertical="center"/>
    </xf>
    <xf numFmtId="0" fontId="39" fillId="4" borderId="7" xfId="0" quotePrefix="1" applyFont="1" applyFill="1" applyBorder="1"/>
    <xf numFmtId="0" fontId="39" fillId="4" borderId="8" xfId="0" applyFont="1" applyFill="1" applyBorder="1"/>
    <xf numFmtId="165" fontId="39" fillId="4" borderId="8" xfId="0" applyNumberFormat="1" applyFont="1" applyFill="1" applyBorder="1" applyAlignment="1">
      <alignment horizontal="center"/>
    </xf>
    <xf numFmtId="0" fontId="39" fillId="4" borderId="2" xfId="0" quotePrefix="1" applyFont="1" applyFill="1" applyBorder="1" applyAlignment="1">
      <alignment horizontal="center"/>
    </xf>
    <xf numFmtId="0" fontId="39" fillId="4" borderId="4" xfId="0" quotePrefix="1" applyFont="1" applyFill="1" applyBorder="1" applyAlignment="1">
      <alignment horizontal="center"/>
    </xf>
    <xf numFmtId="0" fontId="31" fillId="4" borderId="2" xfId="0" applyFont="1" applyFill="1" applyBorder="1" applyAlignment="1">
      <alignment horizontal="center" vertical="center"/>
    </xf>
    <xf numFmtId="0" fontId="39" fillId="4" borderId="9" xfId="0" quotePrefix="1" applyFont="1" applyFill="1" applyBorder="1"/>
    <xf numFmtId="0" fontId="39" fillId="4" borderId="10" xfId="0" applyFont="1" applyFill="1" applyBorder="1"/>
    <xf numFmtId="165" fontId="39" fillId="4" borderId="10" xfId="0" applyNumberFormat="1" applyFont="1" applyFill="1" applyBorder="1" applyAlignment="1">
      <alignment horizontal="center"/>
    </xf>
    <xf numFmtId="0" fontId="39" fillId="4" borderId="22" xfId="0" quotePrefix="1" applyFont="1" applyFill="1" applyBorder="1" applyAlignment="1">
      <alignment horizontal="center"/>
    </xf>
    <xf numFmtId="0" fontId="39" fillId="4" borderId="27" xfId="0" quotePrefix="1" applyFont="1" applyFill="1" applyBorder="1" applyAlignment="1">
      <alignment horizontal="center"/>
    </xf>
    <xf numFmtId="0" fontId="39" fillId="4" borderId="0" xfId="0" applyFont="1" applyFill="1"/>
    <xf numFmtId="0" fontId="0" fillId="0" borderId="0" xfId="0" applyAlignment="1"/>
    <xf numFmtId="0" fontId="0" fillId="2" borderId="0" xfId="0" applyFill="1" applyAlignment="1"/>
    <xf numFmtId="0" fontId="0" fillId="0" borderId="0" xfId="0" applyFill="1" applyAlignment="1">
      <alignment wrapText="1"/>
    </xf>
    <xf numFmtId="0" fontId="23" fillId="33" borderId="22" xfId="0" applyFont="1" applyFill="1" applyBorder="1"/>
    <xf numFmtId="0" fontId="0" fillId="33" borderId="2" xfId="0" applyFill="1" applyBorder="1"/>
    <xf numFmtId="0" fontId="0" fillId="33" borderId="2" xfId="0" applyFill="1" applyBorder="1" applyAlignment="1">
      <alignment horizontal="left"/>
    </xf>
    <xf numFmtId="0" fontId="23" fillId="33" borderId="22" xfId="0" applyFont="1" applyFill="1" applyBorder="1" applyAlignment="1">
      <alignment horizontal="center"/>
    </xf>
    <xf numFmtId="0" fontId="0" fillId="32" borderId="0" xfId="0" applyFill="1"/>
    <xf numFmtId="0" fontId="7" fillId="2" borderId="0" xfId="4" applyFill="1" applyAlignment="1" applyProtection="1">
      <alignment horizontal="center" wrapText="1"/>
    </xf>
    <xf numFmtId="0" fontId="83" fillId="0" borderId="0" xfId="0" applyFont="1" applyBorder="1"/>
    <xf numFmtId="0" fontId="0" fillId="32" borderId="0" xfId="0" applyFill="1" applyBorder="1"/>
    <xf numFmtId="0" fontId="0" fillId="33" borderId="29" xfId="0" applyFill="1" applyBorder="1"/>
    <xf numFmtId="0" fontId="0" fillId="33" borderId="2" xfId="0" applyFill="1" applyBorder="1" applyAlignment="1">
      <alignment horizontal="center"/>
    </xf>
    <xf numFmtId="0" fontId="0" fillId="33" borderId="3" xfId="0" applyFill="1" applyBorder="1" applyAlignment="1">
      <alignment horizontal="center"/>
    </xf>
    <xf numFmtId="0" fontId="0" fillId="0" borderId="0" xfId="0" applyBorder="1"/>
    <xf numFmtId="0" fontId="0" fillId="33" borderId="13" xfId="0" applyFill="1" applyBorder="1"/>
    <xf numFmtId="0" fontId="23" fillId="33" borderId="25" xfId="0" applyFont="1" applyFill="1" applyBorder="1"/>
    <xf numFmtId="0" fontId="81" fillId="33" borderId="28" xfId="0" applyFont="1" applyFill="1" applyBorder="1"/>
    <xf numFmtId="0" fontId="0" fillId="34" borderId="0" xfId="0" applyFill="1" applyBorder="1"/>
    <xf numFmtId="0" fontId="84" fillId="34" borderId="0" xfId="0" applyFont="1" applyFill="1" applyBorder="1"/>
    <xf numFmtId="0" fontId="36" fillId="3" borderId="23" xfId="0" applyFont="1" applyFill="1" applyBorder="1" applyAlignment="1">
      <alignment horizontal="center" vertical="center"/>
    </xf>
    <xf numFmtId="0" fontId="36" fillId="3" borderId="20" xfId="0" applyFont="1" applyFill="1" applyBorder="1" applyAlignment="1">
      <alignment horizontal="center" vertical="center"/>
    </xf>
    <xf numFmtId="0" fontId="38" fillId="3" borderId="11" xfId="0" applyFont="1" applyFill="1" applyBorder="1" applyAlignment="1">
      <alignment horizontal="center" vertical="center" textRotation="90" wrapText="1"/>
    </xf>
    <xf numFmtId="0" fontId="38" fillId="3" borderId="19" xfId="0" applyFont="1" applyFill="1" applyBorder="1" applyAlignment="1">
      <alignment horizontal="center" vertical="center" textRotation="90" wrapText="1"/>
    </xf>
    <xf numFmtId="0" fontId="13" fillId="3" borderId="16" xfId="0" applyFont="1" applyFill="1" applyBorder="1" applyAlignment="1">
      <alignment horizontal="center"/>
    </xf>
    <xf numFmtId="0" fontId="13" fillId="3" borderId="0" xfId="0" applyFont="1" applyFill="1" applyBorder="1" applyAlignment="1">
      <alignment horizontal="center"/>
    </xf>
    <xf numFmtId="0" fontId="0" fillId="3" borderId="0" xfId="0" applyFill="1"/>
    <xf numFmtId="0" fontId="9" fillId="3" borderId="0" xfId="0" applyFont="1" applyFill="1"/>
    <xf numFmtId="166" fontId="8" fillId="3" borderId="0" xfId="0" applyNumberFormat="1" applyFont="1" applyFill="1" applyAlignment="1">
      <alignment horizontal="left"/>
    </xf>
    <xf numFmtId="0" fontId="8" fillId="3" borderId="0" xfId="0" applyFont="1" applyFill="1"/>
    <xf numFmtId="0" fontId="7" fillId="3" borderId="0" xfId="4" applyFill="1" applyAlignment="1" applyProtection="1">
      <alignment horizontal="left"/>
    </xf>
    <xf numFmtId="0" fontId="33" fillId="4" borderId="29" xfId="5" quotePrefix="1" applyFont="1" applyFill="1" applyBorder="1" applyAlignment="1"/>
    <xf numFmtId="0" fontId="0" fillId="0" borderId="16" xfId="0" applyBorder="1" applyAlignment="1"/>
    <xf numFmtId="0" fontId="0" fillId="0" borderId="18" xfId="0" applyBorder="1" applyAlignment="1"/>
    <xf numFmtId="0" fontId="9" fillId="2" borderId="0" xfId="0" applyFont="1" applyFill="1" applyAlignment="1">
      <alignment horizontal="left" wrapText="1"/>
    </xf>
    <xf numFmtId="0" fontId="0" fillId="33" borderId="28" xfId="0" applyFill="1" applyBorder="1" applyAlignment="1">
      <alignment horizontal="left" vertical="top" wrapText="1"/>
    </xf>
    <xf numFmtId="0" fontId="0" fillId="33" borderId="25" xfId="0" applyFill="1" applyBorder="1" applyAlignment="1">
      <alignment horizontal="left" vertical="top" wrapText="1"/>
    </xf>
    <xf numFmtId="0" fontId="0" fillId="33" borderId="13" xfId="0" applyFill="1" applyBorder="1" applyAlignment="1">
      <alignment horizontal="left" vertical="top" wrapText="1"/>
    </xf>
    <xf numFmtId="0" fontId="0" fillId="33" borderId="42" xfId="0" applyFill="1" applyBorder="1" applyAlignment="1">
      <alignment horizontal="left" vertical="top" wrapText="1"/>
    </xf>
    <xf numFmtId="17" fontId="5" fillId="2" borderId="0" xfId="0" applyNumberFormat="1" applyFont="1" applyFill="1" applyAlignment="1">
      <alignment horizontal="left" wrapText="1"/>
    </xf>
    <xf numFmtId="0" fontId="0" fillId="2" borderId="0" xfId="0" applyNumberFormat="1" applyFill="1" applyAlignment="1">
      <alignment horizontal="left" wrapText="1"/>
    </xf>
    <xf numFmtId="0" fontId="0" fillId="4" borderId="21" xfId="0" applyFill="1" applyBorder="1" applyAlignment="1" applyProtection="1">
      <alignment horizontal="center"/>
      <protection locked="0"/>
    </xf>
    <xf numFmtId="0" fontId="5" fillId="4" borderId="21" xfId="0" applyFont="1" applyFill="1" applyBorder="1" applyAlignment="1" applyProtection="1">
      <alignment horizontal="center"/>
      <protection locked="0"/>
    </xf>
    <xf numFmtId="0" fontId="5" fillId="4" borderId="24" xfId="0" applyFont="1" applyFill="1" applyBorder="1" applyAlignment="1" applyProtection="1">
      <alignment horizontal="center"/>
      <protection locked="0"/>
    </xf>
  </cellXfs>
  <cellStyles count="246">
    <cellStyle name="_x000a_386grabber=M" xfId="26"/>
    <cellStyle name="$0.00" xfId="27"/>
    <cellStyle name="$0.95" xfId="28"/>
    <cellStyle name="$0.99" xfId="29"/>
    <cellStyle name="•W€_ Index" xfId="30"/>
    <cellStyle name="¹éºÐÀ²_±âÅ¸" xfId="31"/>
    <cellStyle name="20% - Accent1 2" xfId="32"/>
    <cellStyle name="20% - Accent2 2" xfId="33"/>
    <cellStyle name="20% - Accent3 2" xfId="34"/>
    <cellStyle name="20% - Accent4 2" xfId="35"/>
    <cellStyle name="20% - Accent5 2" xfId="36"/>
    <cellStyle name="20% - Accent6 2" xfId="37"/>
    <cellStyle name="40% - Accent1 2" xfId="38"/>
    <cellStyle name="40% - Accent2 2" xfId="39"/>
    <cellStyle name="40% - Accent3 2" xfId="40"/>
    <cellStyle name="40% - Accent4 2" xfId="41"/>
    <cellStyle name="40% - Accent5 2" xfId="42"/>
    <cellStyle name="40% - Accent6 2" xfId="43"/>
    <cellStyle name="60% - Accent1 2" xfId="44"/>
    <cellStyle name="60% - Accent2 2" xfId="45"/>
    <cellStyle name="60% - Accent3 2" xfId="46"/>
    <cellStyle name="60% - Accent4 2" xfId="47"/>
    <cellStyle name="60% - Accent5 2" xfId="48"/>
    <cellStyle name="60% - Accent6 2" xfId="49"/>
    <cellStyle name="8 pt" xfId="50"/>
    <cellStyle name="Accent1 2" xfId="51"/>
    <cellStyle name="Accent2 2" xfId="52"/>
    <cellStyle name="Accent3 2" xfId="53"/>
    <cellStyle name="Accent4 2" xfId="54"/>
    <cellStyle name="Accent5 2" xfId="55"/>
    <cellStyle name="Accent6 2" xfId="56"/>
    <cellStyle name="AccNoDec" xfId="57"/>
    <cellStyle name="ÅëÈ­ [0]_±âÅ¸" xfId="58"/>
    <cellStyle name="ÅëÈ­_±âÅ¸" xfId="59"/>
    <cellStyle name="ÄÞ¸¶ [0]_±âÅ¸" xfId="60"/>
    <cellStyle name="ÄÞ¸¶_±âÅ¸" xfId="61"/>
    <cellStyle name="Bad 2" xfId="62"/>
    <cellStyle name="Black" xfId="63"/>
    <cellStyle name="Blue" xfId="64"/>
    <cellStyle name="Brand Default" xfId="65"/>
    <cellStyle name="Ç¥ÁØ_¿ù°£¿ä¾àº¸°í" xfId="66"/>
    <cellStyle name="Calculation 2" xfId="67"/>
    <cellStyle name="Centered Heading" xfId="68"/>
    <cellStyle name="Check Cell 2" xfId="69"/>
    <cellStyle name="Comma" xfId="1" builtinId="3"/>
    <cellStyle name="Comma 10" xfId="70"/>
    <cellStyle name="Comma 11" xfId="71"/>
    <cellStyle name="Comma 2" xfId="20"/>
    <cellStyle name="Comma 2 2" xfId="73"/>
    <cellStyle name="Comma 2 2 2" xfId="198"/>
    <cellStyle name="Comma 2 2 2 2" xfId="226"/>
    <cellStyle name="Comma 2 2 3" xfId="207"/>
    <cellStyle name="Comma 2 2 3 2" xfId="234"/>
    <cellStyle name="Comma 2 2 4" xfId="218"/>
    <cellStyle name="Comma 2 2 5" xfId="191"/>
    <cellStyle name="Comma 2 3" xfId="72"/>
    <cellStyle name="Comma 2 3 2" xfId="210"/>
    <cellStyle name="Comma 2 3 2 2" xfId="238"/>
    <cellStyle name="Comma 2 3 3" xfId="222"/>
    <cellStyle name="Comma 2 3 4" xfId="194"/>
    <cellStyle name="Comma 2 4" xfId="203"/>
    <cellStyle name="Comma 2 4 2" xfId="230"/>
    <cellStyle name="Comma 2 5" xfId="214"/>
    <cellStyle name="Comma 2 6" xfId="188"/>
    <cellStyle name="Comma 3" xfId="74"/>
    <cellStyle name="Comma 3 2" xfId="183"/>
    <cellStyle name="Comma 4" xfId="2"/>
    <cellStyle name="Comma 4 2" xfId="75"/>
    <cellStyle name="Comma 5" xfId="76"/>
    <cellStyle name="Comma 5 2" xfId="77"/>
    <cellStyle name="Comma 6" xfId="78"/>
    <cellStyle name="Comma 7" xfId="79"/>
    <cellStyle name="Comma 8" xfId="80"/>
    <cellStyle name="Comma 9" xfId="81"/>
    <cellStyle name="Comma0" xfId="82"/>
    <cellStyle name="Comma0 - Style2" xfId="83"/>
    <cellStyle name="Comma0_05.ETR.v.Y9" xfId="84"/>
    <cellStyle name="Company Name" xfId="85"/>
    <cellStyle name="Currency" xfId="3" builtinId="4"/>
    <cellStyle name="Currency 2" xfId="12"/>
    <cellStyle name="Currency 2 2" xfId="14"/>
    <cellStyle name="Currency 2 2 2" xfId="87"/>
    <cellStyle name="Currency 2 2 2 2" xfId="225"/>
    <cellStyle name="Currency 2 2 2 3" xfId="197"/>
    <cellStyle name="Currency 2 2 3" xfId="206"/>
    <cellStyle name="Currency 2 2 3 2" xfId="233"/>
    <cellStyle name="Currency 2 2 4" xfId="217"/>
    <cellStyle name="Currency 2 2 5" xfId="190"/>
    <cellStyle name="Currency 2 2 6" xfId="86"/>
    <cellStyle name="Currency 2 3" xfId="193"/>
    <cellStyle name="Currency 2 3 2" xfId="209"/>
    <cellStyle name="Currency 2 3 2 2" xfId="237"/>
    <cellStyle name="Currency 2 3 3" xfId="221"/>
    <cellStyle name="Currency 2 4" xfId="202"/>
    <cellStyle name="Currency 2 4 2" xfId="229"/>
    <cellStyle name="Currency 2 5" xfId="213"/>
    <cellStyle name="Currency 2 6" xfId="187"/>
    <cellStyle name="Currency 2 7" xfId="21"/>
    <cellStyle name="Currency 3" xfId="88"/>
    <cellStyle name="Currency 3 2" xfId="184"/>
    <cellStyle name="Currency 4" xfId="89"/>
    <cellStyle name="Currency 5" xfId="90"/>
    <cellStyle name="Currency 6" xfId="16"/>
    <cellStyle name="Currency 7" xfId="245"/>
    <cellStyle name="Currency Style" xfId="91"/>
    <cellStyle name="Currency0" xfId="92"/>
    <cellStyle name="Current_Inactive" xfId="93"/>
    <cellStyle name="Date" xfId="94"/>
    <cellStyle name="DateUS8digit" xfId="95"/>
    <cellStyle name="Dezimal_WeeklyReportGmbH" xfId="96"/>
    <cellStyle name="Explanatory Text 2" xfId="97"/>
    <cellStyle name="Fixed" xfId="98"/>
    <cellStyle name="FontanaPh#" xfId="99"/>
    <cellStyle name="Future_Inactive" xfId="100"/>
    <cellStyle name="Good 2" xfId="101"/>
    <cellStyle name="Header1" xfId="102"/>
    <cellStyle name="Header2" xfId="103"/>
    <cellStyle name="Heading" xfId="104"/>
    <cellStyle name="Heading 1 2" xfId="105"/>
    <cellStyle name="Heading 2 2" xfId="106"/>
    <cellStyle name="Heading 3 2" xfId="107"/>
    <cellStyle name="Heading 4 2" xfId="108"/>
    <cellStyle name="Heading No Underline" xfId="109"/>
    <cellStyle name="Heading With Underline" xfId="110"/>
    <cellStyle name="Hyperlink" xfId="4" builtinId="8"/>
    <cellStyle name="Hyperlink 2" xfId="18"/>
    <cellStyle name="IDG&quot;5&quot;" xfId="111"/>
    <cellStyle name="IDG&quot;8&quot;" xfId="112"/>
    <cellStyle name="Inact-Current" xfId="113"/>
    <cellStyle name="Inact-Future" xfId="114"/>
    <cellStyle name="Input 2" xfId="115"/>
    <cellStyle name="layout print" xfId="116"/>
    <cellStyle name="Linked Cell 2" xfId="117"/>
    <cellStyle name="M/D" xfId="118"/>
    <cellStyle name="MM/DD" xfId="119"/>
    <cellStyle name="MM/YY" xfId="120"/>
    <cellStyle name="MMM 'YY" xfId="121"/>
    <cellStyle name="M-W" xfId="122"/>
    <cellStyle name="Neutral 2" xfId="123"/>
    <cellStyle name="no dec" xfId="124"/>
    <cellStyle name="Normal" xfId="0" builtinId="0"/>
    <cellStyle name="Normal 10" xfId="125"/>
    <cellStyle name="Normal 10 2" xfId="126"/>
    <cellStyle name="Normal 11" xfId="127"/>
    <cellStyle name="Normal 12" xfId="128"/>
    <cellStyle name="Normal 13" xfId="129"/>
    <cellStyle name="Normal 14" xfId="130"/>
    <cellStyle name="Normal 15" xfId="131"/>
    <cellStyle name="Normal 16" xfId="132"/>
    <cellStyle name="Normal 17" xfId="133"/>
    <cellStyle name="Normal 18" xfId="134"/>
    <cellStyle name="Normal 19" xfId="15"/>
    <cellStyle name="Normal 2" xfId="5"/>
    <cellStyle name="Normal 2 2" xfId="22"/>
    <cellStyle name="Normal 2 2 2" xfId="136"/>
    <cellStyle name="Normal 2 2 2 2" xfId="223"/>
    <cellStyle name="Normal 2 2 2 3" xfId="195"/>
    <cellStyle name="Normal 2 2 3" xfId="25"/>
    <cellStyle name="Normal 2 2 3 2" xfId="231"/>
    <cellStyle name="Normal 2 2 3 3" xfId="204"/>
    <cellStyle name="Normal 2 2 4" xfId="215"/>
    <cellStyle name="Normal 2 3" xfId="137"/>
    <cellStyle name="Normal 2 3 2" xfId="138"/>
    <cellStyle name="Normal 2 3 2 2" xfId="235"/>
    <cellStyle name="Normal 2 3 3" xfId="219"/>
    <cellStyle name="Normal 2 4" xfId="135"/>
    <cellStyle name="Normal 2 4 2" xfId="227"/>
    <cellStyle name="Normal 2 4 3" xfId="200"/>
    <cellStyle name="Normal 2 5" xfId="211"/>
    <cellStyle name="Normal 20" xfId="244"/>
    <cellStyle name="Normal 3" xfId="6"/>
    <cellStyle name="Normal 3 2" xfId="23"/>
    <cellStyle name="Normal 3 3" xfId="140"/>
    <cellStyle name="Normal 3 4" xfId="139"/>
    <cellStyle name="Normal 4" xfId="7"/>
    <cellStyle name="Normal 4 2" xfId="141"/>
    <cellStyle name="Normal 4 2 2" xfId="199"/>
    <cellStyle name="Normal 5" xfId="8"/>
    <cellStyle name="Normal 5 2" xfId="143"/>
    <cellStyle name="Normal 5 3" xfId="142"/>
    <cellStyle name="Normal 6" xfId="9"/>
    <cellStyle name="Normal 6 2" xfId="145"/>
    <cellStyle name="Normal 6 3" xfId="146"/>
    <cellStyle name="Normal 6 3 2" xfId="147"/>
    <cellStyle name="Normal 6 3 3" xfId="148"/>
    <cellStyle name="Normal 6 4" xfId="144"/>
    <cellStyle name="Normal 7" xfId="10"/>
    <cellStyle name="Normal 7 2" xfId="150"/>
    <cellStyle name="Normal 7 3" xfId="149"/>
    <cellStyle name="Normal 8" xfId="19"/>
    <cellStyle name="Normal 8 2" xfId="24"/>
    <cellStyle name="Normal 9" xfId="151"/>
    <cellStyle name="Note 2" xfId="152"/>
    <cellStyle name="Old_Inactive" xfId="153"/>
    <cellStyle name="Osborne" xfId="154"/>
    <cellStyle name="Output 2" xfId="155"/>
    <cellStyle name="Output Amounts" xfId="156"/>
    <cellStyle name="Output Column Headings" xfId="157"/>
    <cellStyle name="Output Line Items" xfId="158"/>
    <cellStyle name="Output Report Heading" xfId="159"/>
    <cellStyle name="Output Report Title" xfId="160"/>
    <cellStyle name="Percen - Style1" xfId="161"/>
    <cellStyle name="Percent (0)" xfId="162"/>
    <cellStyle name="Percent 10" xfId="242"/>
    <cellStyle name="Percent 11" xfId="240"/>
    <cellStyle name="Percent 2" xfId="13"/>
    <cellStyle name="Percent 2 2" xfId="164"/>
    <cellStyle name="Percent 2 2 2" xfId="196"/>
    <cellStyle name="Percent 2 2 2 2" xfId="224"/>
    <cellStyle name="Percent 2 2 3" xfId="205"/>
    <cellStyle name="Percent 2 2 3 2" xfId="232"/>
    <cellStyle name="Percent 2 2 4" xfId="216"/>
    <cellStyle name="Percent 2 2 5" xfId="189"/>
    <cellStyle name="Percent 2 3" xfId="163"/>
    <cellStyle name="Percent 2 3 2" xfId="208"/>
    <cellStyle name="Percent 2 3 2 2" xfId="236"/>
    <cellStyle name="Percent 2 3 3" xfId="220"/>
    <cellStyle name="Percent 2 3 4" xfId="192"/>
    <cellStyle name="Percent 2 4" xfId="201"/>
    <cellStyle name="Percent 2 4 2" xfId="228"/>
    <cellStyle name="Percent 2 5" xfId="212"/>
    <cellStyle name="Percent 2 6" xfId="186"/>
    <cellStyle name="Percent 3" xfId="165"/>
    <cellStyle name="Percent 3 2" xfId="185"/>
    <cellStyle name="Percent 4" xfId="166"/>
    <cellStyle name="Percent 4 2" xfId="167"/>
    <cellStyle name="Percent 5" xfId="168"/>
    <cellStyle name="Percent 6" xfId="17"/>
    <cellStyle name="Percent 7" xfId="239"/>
    <cellStyle name="Percent 8" xfId="241"/>
    <cellStyle name="Percent 9" xfId="243"/>
    <cellStyle name="PL-outline-dotted" xfId="11"/>
    <cellStyle name="PO BORDER" xfId="169"/>
    <cellStyle name="PutnamPh#" xfId="170"/>
    <cellStyle name="recycled" xfId="171"/>
    <cellStyle name="Red" xfId="172"/>
    <cellStyle name="Standard_10-K Items Request" xfId="173"/>
    <cellStyle name="Style 1" xfId="174"/>
    <cellStyle name="Text" xfId="175"/>
    <cellStyle name="Tickmark" xfId="176"/>
    <cellStyle name="Title 2" xfId="177"/>
    <cellStyle name="Total 2" xfId="178"/>
    <cellStyle name="Währung_WeeklyReportGmbH" xfId="179"/>
    <cellStyle name="Warning Text 2" xfId="180"/>
    <cellStyle name="WrapCenter" xfId="181"/>
    <cellStyle name="WrapLeft" xfId="182"/>
  </cellStyles>
  <dxfs count="0"/>
  <tableStyles count="0" defaultTableStyle="TableStyleMedium9" defaultPivotStyle="PivotStyleLight16"/>
  <colors>
    <mruColors>
      <color rgb="FF0000FF"/>
      <color rgb="FF00FF00"/>
      <color rgb="FF26FA5E"/>
      <color rgb="FF3EEE85"/>
      <color rgb="FF34F891"/>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123825</xdr:colOff>
      <xdr:row>0</xdr:row>
      <xdr:rowOff>295275</xdr:rowOff>
    </xdr:to>
    <xdr:sp macro="" textlink="">
      <xdr:nvSpPr>
        <xdr:cNvPr id="3085" name="Rectangle 1"/>
        <xdr:cNvSpPr>
          <a:spLocks noChangeArrowheads="1"/>
        </xdr:cNvSpPr>
      </xdr:nvSpPr>
      <xdr:spPr bwMode="auto">
        <a:xfrm>
          <a:off x="0" y="0"/>
          <a:ext cx="8305800" cy="295275"/>
        </a:xfrm>
        <a:prstGeom prst="rect">
          <a:avLst/>
        </a:prstGeom>
        <a:solidFill>
          <a:srgbClr val="00CCFF"/>
        </a:solidFill>
        <a:ln w="9525">
          <a:noFill/>
          <a:miter lim="800000"/>
          <a:headEnd/>
          <a:tailEnd/>
        </a:ln>
      </xdr:spPr>
    </xdr:sp>
    <xdr:clientData/>
  </xdr:twoCellAnchor>
  <xdr:twoCellAnchor editAs="oneCell">
    <xdr:from>
      <xdr:col>5</xdr:col>
      <xdr:colOff>0</xdr:colOff>
      <xdr:row>0</xdr:row>
      <xdr:rowOff>0</xdr:rowOff>
    </xdr:from>
    <xdr:to>
      <xdr:col>7</xdr:col>
      <xdr:colOff>414528</xdr:colOff>
      <xdr:row>0</xdr:row>
      <xdr:rowOff>316992</xdr:rowOff>
    </xdr:to>
    <xdr:pic>
      <xdr:nvPicPr>
        <xdr:cNvPr id="4" name="Picture 3" descr="logo_MS-horiz-rgb_10%.jpg"/>
        <xdr:cNvPicPr>
          <a:picLocks noChangeAspect="1"/>
        </xdr:cNvPicPr>
      </xdr:nvPicPr>
      <xdr:blipFill>
        <a:blip xmlns:r="http://schemas.openxmlformats.org/officeDocument/2006/relationships" r:embed="rId1" cstate="print"/>
        <a:stretch>
          <a:fillRect/>
        </a:stretch>
      </xdr:blipFill>
      <xdr:spPr>
        <a:xfrm>
          <a:off x="7680960" y="0"/>
          <a:ext cx="1664208" cy="3169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1544193</xdr:colOff>
      <xdr:row>0</xdr:row>
      <xdr:rowOff>339852</xdr:rowOff>
    </xdr:to>
    <xdr:pic>
      <xdr:nvPicPr>
        <xdr:cNvPr id="5" name="Picture 4" descr="logo_MS-horiz-rgb_10%.jpg"/>
        <xdr:cNvPicPr>
          <a:picLocks noChangeAspect="1"/>
        </xdr:cNvPicPr>
      </xdr:nvPicPr>
      <xdr:blipFill>
        <a:blip xmlns:r="http://schemas.openxmlformats.org/officeDocument/2006/relationships" r:embed="rId1" cstate="print"/>
        <a:stretch>
          <a:fillRect/>
        </a:stretch>
      </xdr:blipFill>
      <xdr:spPr>
        <a:xfrm>
          <a:off x="0" y="28575"/>
          <a:ext cx="1639443" cy="3112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3</xdr:col>
      <xdr:colOff>3676650</xdr:colOff>
      <xdr:row>0</xdr:row>
      <xdr:rowOff>295275</xdr:rowOff>
    </xdr:to>
    <xdr:sp macro="" textlink="">
      <xdr:nvSpPr>
        <xdr:cNvPr id="10254" name="Rectangle 2"/>
        <xdr:cNvSpPr>
          <a:spLocks noChangeArrowheads="1"/>
        </xdr:cNvSpPr>
      </xdr:nvSpPr>
      <xdr:spPr bwMode="auto">
        <a:xfrm>
          <a:off x="0" y="9525"/>
          <a:ext cx="10515600" cy="285750"/>
        </a:xfrm>
        <a:prstGeom prst="rect">
          <a:avLst/>
        </a:prstGeom>
        <a:solidFill>
          <a:srgbClr val="00CCFF"/>
        </a:solidFill>
        <a:ln w="9525">
          <a:noFill/>
          <a:miter lim="800000"/>
          <a:headEnd/>
          <a:tailEnd/>
        </a:ln>
      </xdr:spPr>
    </xdr:sp>
    <xdr:clientData/>
  </xdr:twoCellAnchor>
  <xdr:twoCellAnchor editAs="oneCell">
    <xdr:from>
      <xdr:col>4</xdr:col>
      <xdr:colOff>0</xdr:colOff>
      <xdr:row>0</xdr:row>
      <xdr:rowOff>0</xdr:rowOff>
    </xdr:from>
    <xdr:to>
      <xdr:col>5</xdr:col>
      <xdr:colOff>658368</xdr:colOff>
      <xdr:row>0</xdr:row>
      <xdr:rowOff>316992</xdr:rowOff>
    </xdr:to>
    <xdr:pic>
      <xdr:nvPicPr>
        <xdr:cNvPr id="4" name="Picture 3" descr="logo_MS-horiz-rgb_10%.jpg"/>
        <xdr:cNvPicPr>
          <a:picLocks noChangeAspect="1"/>
        </xdr:cNvPicPr>
      </xdr:nvPicPr>
      <xdr:blipFill>
        <a:blip xmlns:r="http://schemas.openxmlformats.org/officeDocument/2006/relationships" r:embed="rId1" cstate="print"/>
        <a:stretch>
          <a:fillRect/>
        </a:stretch>
      </xdr:blipFill>
      <xdr:spPr>
        <a:xfrm>
          <a:off x="11079480" y="0"/>
          <a:ext cx="1664208" cy="3169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9525</xdr:rowOff>
    </xdr:from>
    <xdr:to>
      <xdr:col>3</xdr:col>
      <xdr:colOff>3838575</xdr:colOff>
      <xdr:row>1</xdr:row>
      <xdr:rowOff>28575</xdr:rowOff>
    </xdr:to>
    <xdr:sp macro="" textlink="">
      <xdr:nvSpPr>
        <xdr:cNvPr id="13326" name="Rectangle 2"/>
        <xdr:cNvSpPr>
          <a:spLocks noChangeArrowheads="1"/>
        </xdr:cNvSpPr>
      </xdr:nvSpPr>
      <xdr:spPr bwMode="auto">
        <a:xfrm>
          <a:off x="0" y="9525"/>
          <a:ext cx="9382125" cy="361950"/>
        </a:xfrm>
        <a:prstGeom prst="rect">
          <a:avLst/>
        </a:prstGeom>
        <a:solidFill>
          <a:srgbClr val="00CCFF"/>
        </a:solidFill>
        <a:ln w="9525">
          <a:noFill/>
          <a:miter lim="800000"/>
          <a:headEnd/>
          <a:tailEnd/>
        </a:ln>
      </xdr:spPr>
    </xdr:sp>
    <xdr:clientData/>
  </xdr:twoCellAnchor>
  <xdr:twoCellAnchor editAs="oneCell">
    <xdr:from>
      <xdr:col>4</xdr:col>
      <xdr:colOff>0</xdr:colOff>
      <xdr:row>0</xdr:row>
      <xdr:rowOff>0</xdr:rowOff>
    </xdr:from>
    <xdr:to>
      <xdr:col>5</xdr:col>
      <xdr:colOff>658368</xdr:colOff>
      <xdr:row>0</xdr:row>
      <xdr:rowOff>316992</xdr:rowOff>
    </xdr:to>
    <xdr:pic>
      <xdr:nvPicPr>
        <xdr:cNvPr id="4" name="Picture 3" descr="logo_MS-horiz-rgb_10%.jpg"/>
        <xdr:cNvPicPr>
          <a:picLocks noChangeAspect="1"/>
        </xdr:cNvPicPr>
      </xdr:nvPicPr>
      <xdr:blipFill>
        <a:blip xmlns:r="http://schemas.openxmlformats.org/officeDocument/2006/relationships" r:embed="rId1" cstate="print"/>
        <a:stretch>
          <a:fillRect/>
        </a:stretch>
      </xdr:blipFill>
      <xdr:spPr>
        <a:xfrm>
          <a:off x="9974580" y="0"/>
          <a:ext cx="1664208" cy="3169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1743075</xdr:colOff>
      <xdr:row>0</xdr:row>
      <xdr:rowOff>19050</xdr:rowOff>
    </xdr:from>
    <xdr:to>
      <xdr:col>4</xdr:col>
      <xdr:colOff>0</xdr:colOff>
      <xdr:row>0</xdr:row>
      <xdr:rowOff>295275</xdr:rowOff>
    </xdr:to>
    <xdr:pic>
      <xdr:nvPicPr>
        <xdr:cNvPr id="18445" name="Picture 1"/>
        <xdr:cNvPicPr>
          <a:picLocks noChangeAspect="1" noChangeArrowheads="1"/>
        </xdr:cNvPicPr>
      </xdr:nvPicPr>
      <xdr:blipFill>
        <a:blip xmlns:r="http://schemas.openxmlformats.org/officeDocument/2006/relationships" r:embed="rId1" cstate="print"/>
        <a:srcRect t="10345" b="1724"/>
        <a:stretch>
          <a:fillRect/>
        </a:stretch>
      </xdr:blipFill>
      <xdr:spPr bwMode="auto">
        <a:xfrm>
          <a:off x="6867525" y="19050"/>
          <a:ext cx="1076325" cy="276225"/>
        </a:xfrm>
        <a:prstGeom prst="rect">
          <a:avLst/>
        </a:prstGeom>
        <a:noFill/>
        <a:ln w="9525">
          <a:noFill/>
          <a:miter lim="800000"/>
          <a:headEnd/>
          <a:tailEnd/>
        </a:ln>
      </xdr:spPr>
    </xdr:pic>
    <xdr:clientData/>
  </xdr:twoCellAnchor>
  <xdr:twoCellAnchor>
    <xdr:from>
      <xdr:col>0</xdr:col>
      <xdr:colOff>0</xdr:colOff>
      <xdr:row>0</xdr:row>
      <xdr:rowOff>9525</xdr:rowOff>
    </xdr:from>
    <xdr:to>
      <xdr:col>3</xdr:col>
      <xdr:colOff>1676400</xdr:colOff>
      <xdr:row>1</xdr:row>
      <xdr:rowOff>0</xdr:rowOff>
    </xdr:to>
    <xdr:sp macro="" textlink="">
      <xdr:nvSpPr>
        <xdr:cNvPr id="18446" name="Rectangle 2"/>
        <xdr:cNvSpPr>
          <a:spLocks noChangeArrowheads="1"/>
        </xdr:cNvSpPr>
      </xdr:nvSpPr>
      <xdr:spPr bwMode="auto">
        <a:xfrm>
          <a:off x="0" y="9525"/>
          <a:ext cx="6800850" cy="333375"/>
        </a:xfrm>
        <a:prstGeom prst="rect">
          <a:avLst/>
        </a:prstGeom>
        <a:solidFill>
          <a:srgbClr val="00CCFF"/>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3">
    <tabColor rgb="FFFFFF00"/>
    <pageSetUpPr fitToPage="1"/>
  </sheetPr>
  <dimension ref="A1:O35"/>
  <sheetViews>
    <sheetView zoomScaleNormal="100" zoomScaleSheetLayoutView="75" workbookViewId="0">
      <selection activeCell="B16" activeCellId="2" sqref="E6:G6 A8:G11 A16:B21"/>
    </sheetView>
  </sheetViews>
  <sheetFormatPr defaultColWidth="9.140625" defaultRowHeight="12.75"/>
  <cols>
    <col min="1" max="1" width="15.7109375" customWidth="1"/>
    <col min="2" max="2" width="53" customWidth="1"/>
    <col min="3" max="3" width="16.28515625" customWidth="1"/>
    <col min="4" max="4" width="15.7109375" customWidth="1"/>
    <col min="5" max="5" width="11.28515625" customWidth="1"/>
    <col min="7" max="7" width="9.140625" style="102"/>
    <col min="8" max="8" width="11.28515625" customWidth="1"/>
    <col min="12" max="12" width="11" customWidth="1"/>
    <col min="13" max="13" width="11.28515625" customWidth="1"/>
    <col min="14" max="14" width="10.85546875" customWidth="1"/>
    <col min="15" max="15" width="16.42578125" customWidth="1"/>
    <col min="16" max="17" width="9.140625" customWidth="1"/>
  </cols>
  <sheetData>
    <row r="1" spans="1:15" ht="27" customHeight="1">
      <c r="A1" s="216"/>
      <c r="B1" s="216"/>
      <c r="C1" s="54"/>
      <c r="D1" s="54"/>
      <c r="E1" s="90"/>
      <c r="F1" s="90"/>
      <c r="G1" s="97"/>
      <c r="H1" s="90"/>
      <c r="I1" s="90"/>
      <c r="J1" s="90"/>
      <c r="K1" s="90"/>
      <c r="L1" s="90"/>
      <c r="M1" s="90"/>
      <c r="N1" s="90"/>
      <c r="O1" s="90"/>
    </row>
    <row r="2" spans="1:15" ht="23.25">
      <c r="A2" s="217" t="s">
        <v>115</v>
      </c>
      <c r="B2" s="217"/>
      <c r="C2" s="54"/>
      <c r="D2" s="54"/>
      <c r="E2" s="90"/>
      <c r="F2" s="90"/>
      <c r="G2" s="97"/>
      <c r="H2" s="90"/>
      <c r="I2" s="90"/>
      <c r="J2" s="90"/>
      <c r="K2" s="90"/>
      <c r="L2" s="90"/>
      <c r="M2" s="90"/>
      <c r="N2" s="90"/>
      <c r="O2" s="90"/>
    </row>
    <row r="3" spans="1:15">
      <c r="A3" s="218" t="e">
        <f>#REF!</f>
        <v>#REF!</v>
      </c>
      <c r="B3" s="218"/>
      <c r="C3" s="54"/>
      <c r="D3" s="54"/>
      <c r="E3" s="90"/>
      <c r="F3" s="90"/>
      <c r="G3" s="97"/>
      <c r="H3" s="90"/>
      <c r="I3" s="90"/>
      <c r="J3" s="90"/>
      <c r="K3" s="90"/>
      <c r="L3" s="90"/>
      <c r="M3" s="90"/>
      <c r="N3" s="90"/>
      <c r="O3" s="90"/>
    </row>
    <row r="4" spans="1:15">
      <c r="A4" s="219" t="e">
        <f>#REF!</f>
        <v>#REF!</v>
      </c>
      <c r="B4" s="219"/>
      <c r="C4" s="55"/>
      <c r="D4" s="55"/>
      <c r="E4" s="56"/>
      <c r="F4" s="90"/>
      <c r="G4" s="97"/>
      <c r="H4" s="90"/>
      <c r="I4" s="90"/>
      <c r="J4" s="90"/>
      <c r="K4" s="90"/>
      <c r="L4" s="90"/>
      <c r="M4" s="90"/>
      <c r="N4" s="90"/>
      <c r="O4" s="90"/>
    </row>
    <row r="5" spans="1:15" ht="13.5" thickBot="1">
      <c r="A5" s="220" t="s">
        <v>114</v>
      </c>
      <c r="B5" s="220"/>
      <c r="C5" s="52"/>
      <c r="D5" s="52"/>
      <c r="E5" s="57"/>
      <c r="F5" s="214"/>
      <c r="G5" s="215"/>
      <c r="H5" s="215"/>
      <c r="I5" s="90"/>
      <c r="J5" s="90"/>
      <c r="K5" s="90"/>
      <c r="L5" s="90"/>
      <c r="M5" s="90"/>
      <c r="N5" s="90"/>
      <c r="O5" s="90"/>
    </row>
    <row r="6" spans="1:15" ht="127.5" customHeight="1" thickBot="1">
      <c r="A6" s="90"/>
      <c r="B6" s="58"/>
      <c r="C6" s="59"/>
      <c r="D6" s="60"/>
      <c r="E6" s="170" t="s">
        <v>0</v>
      </c>
      <c r="F6" s="171" t="s">
        <v>257</v>
      </c>
      <c r="G6" s="172" t="s">
        <v>258</v>
      </c>
      <c r="H6" s="41"/>
      <c r="I6" s="90"/>
      <c r="J6" s="90"/>
      <c r="K6" s="90"/>
      <c r="L6" s="90"/>
      <c r="M6" s="90"/>
      <c r="N6" s="90"/>
      <c r="O6" s="90"/>
    </row>
    <row r="7" spans="1:15" ht="14.25" customHeight="1" thickBot="1">
      <c r="A7" s="90"/>
      <c r="B7" s="221" t="s">
        <v>278</v>
      </c>
      <c r="C7" s="222"/>
      <c r="D7" s="223"/>
      <c r="E7" s="61"/>
      <c r="F7" s="96"/>
      <c r="G7" s="98"/>
      <c r="H7" s="90"/>
      <c r="I7" s="90"/>
      <c r="J7" s="90"/>
      <c r="K7" s="90"/>
      <c r="L7" s="90"/>
      <c r="M7" s="90"/>
      <c r="N7" s="90"/>
      <c r="O7" s="90"/>
    </row>
    <row r="8" spans="1:15" ht="23.25" customHeight="1" thickBot="1">
      <c r="A8" s="210" t="s">
        <v>12</v>
      </c>
      <c r="B8" s="211"/>
      <c r="C8" s="173" t="s">
        <v>1</v>
      </c>
      <c r="D8" s="174" t="s">
        <v>179</v>
      </c>
      <c r="E8" s="175" t="e">
        <f>VLOOKUP(E6,#REF!,IF(#REF!="U.S. List",2,3),FALSE)</f>
        <v>#REF!</v>
      </c>
      <c r="F8" s="176" t="s">
        <v>236</v>
      </c>
      <c r="G8" s="177"/>
      <c r="H8" s="90"/>
      <c r="I8" s="90"/>
      <c r="J8" s="90"/>
      <c r="K8" s="90"/>
      <c r="L8" s="90"/>
      <c r="M8" s="90"/>
      <c r="N8" s="90"/>
      <c r="O8" s="90"/>
    </row>
    <row r="9" spans="1:15" ht="14.1" customHeight="1">
      <c r="A9" s="212"/>
      <c r="B9" s="178" t="s">
        <v>174</v>
      </c>
      <c r="C9" s="179" t="s">
        <v>173</v>
      </c>
      <c r="D9" s="180" t="e">
        <f>VLOOKUP(C9,#REF!,IF(#REF!="U.S. List",2,3),FALSE)</f>
        <v>#REF!</v>
      </c>
      <c r="E9" s="181" t="s">
        <v>13</v>
      </c>
      <c r="F9" s="182" t="e">
        <f>VLOOKUP(C9,#REF!,4,)</f>
        <v>#REF!</v>
      </c>
      <c r="G9" s="183" t="e">
        <f>VLOOKUP(C9,#REF!,5,0)</f>
        <v>#REF!</v>
      </c>
      <c r="H9" s="90"/>
      <c r="I9" s="90"/>
      <c r="J9" s="90"/>
      <c r="K9" s="90"/>
      <c r="L9" s="90"/>
      <c r="M9" s="90"/>
      <c r="N9" s="90"/>
      <c r="O9" s="90"/>
    </row>
    <row r="10" spans="1:15" ht="14.1" customHeight="1">
      <c r="A10" s="212"/>
      <c r="B10" s="178" t="s">
        <v>164</v>
      </c>
      <c r="C10" s="179" t="s">
        <v>165</v>
      </c>
      <c r="D10" s="180" t="e">
        <f>VLOOKUP(C10,#REF!,IF(#REF!="U.S. List",2,3),FALSE)</f>
        <v>#REF!</v>
      </c>
      <c r="E10" s="181" t="s">
        <v>13</v>
      </c>
      <c r="F10" s="182" t="e">
        <f>VLOOKUP(C10,#REF!,4,)</f>
        <v>#REF!</v>
      </c>
      <c r="G10" s="183" t="e">
        <f>VLOOKUP(C10,#REF!,5,0)</f>
        <v>#REF!</v>
      </c>
      <c r="H10" s="90"/>
      <c r="I10" s="90"/>
      <c r="J10" s="90"/>
      <c r="K10" s="90"/>
      <c r="L10" s="90"/>
      <c r="M10" s="90"/>
      <c r="N10" s="90"/>
      <c r="O10" s="90"/>
    </row>
    <row r="11" spans="1:15" ht="14.1" customHeight="1" thickBot="1">
      <c r="A11" s="213"/>
      <c r="B11" s="184" t="s">
        <v>166</v>
      </c>
      <c r="C11" s="185" t="s">
        <v>167</v>
      </c>
      <c r="D11" s="186" t="e">
        <f>VLOOKUP(C11,#REF!,IF(#REF!="U.S. List",2,3),FALSE)</f>
        <v>#REF!</v>
      </c>
      <c r="E11" s="187" t="s">
        <v>13</v>
      </c>
      <c r="F11" s="188" t="e">
        <f>VLOOKUP(C11,#REF!,4,)</f>
        <v>#REF!</v>
      </c>
      <c r="G11" s="183" t="e">
        <f>VLOOKUP(C11,#REF!,5,0)</f>
        <v>#REF!</v>
      </c>
      <c r="H11" s="90"/>
      <c r="I11" s="90"/>
      <c r="J11" s="90"/>
      <c r="K11" s="90"/>
      <c r="L11" s="90"/>
      <c r="M11" s="90"/>
      <c r="N11" s="90"/>
      <c r="O11" s="90"/>
    </row>
    <row r="12" spans="1:15">
      <c r="A12" s="90"/>
      <c r="B12" s="52"/>
      <c r="C12" s="53"/>
      <c r="D12" s="53"/>
      <c r="E12" s="68"/>
      <c r="F12" s="70"/>
      <c r="G12" s="97"/>
      <c r="H12" s="90"/>
      <c r="I12" s="90"/>
      <c r="J12" s="90"/>
      <c r="K12" s="90"/>
      <c r="L12" s="90"/>
      <c r="M12" s="90"/>
      <c r="N12" s="90"/>
      <c r="O12" s="90"/>
    </row>
    <row r="13" spans="1:15">
      <c r="A13" s="90"/>
      <c r="B13" s="52"/>
      <c r="C13" s="53"/>
      <c r="D13" s="53"/>
      <c r="E13" s="68"/>
      <c r="F13" s="68"/>
      <c r="G13" s="99"/>
      <c r="H13" s="70"/>
      <c r="I13" s="90"/>
      <c r="J13" s="90"/>
      <c r="K13" s="90"/>
      <c r="L13" s="90"/>
      <c r="M13" s="90"/>
      <c r="N13" s="90"/>
      <c r="O13" s="90"/>
    </row>
    <row r="14" spans="1:15">
      <c r="A14" s="52"/>
      <c r="B14" s="52"/>
      <c r="C14" s="53"/>
      <c r="D14" s="53"/>
      <c r="E14" s="68"/>
      <c r="F14" s="68"/>
      <c r="G14" s="99"/>
      <c r="H14" s="68"/>
      <c r="I14" s="90"/>
      <c r="J14" s="90"/>
      <c r="K14" s="90"/>
      <c r="L14" s="90"/>
      <c r="M14" s="90"/>
      <c r="N14" s="90"/>
      <c r="O14" s="90"/>
    </row>
    <row r="15" spans="1:15">
      <c r="A15" s="52"/>
      <c r="B15" s="52"/>
      <c r="C15" s="53"/>
      <c r="D15" s="53"/>
      <c r="E15" s="68"/>
      <c r="F15" s="68"/>
      <c r="G15" s="99"/>
      <c r="H15" s="68"/>
      <c r="I15" s="90"/>
      <c r="J15" s="90"/>
      <c r="K15" s="90"/>
      <c r="L15" s="90"/>
      <c r="M15" s="90"/>
      <c r="N15" s="90"/>
      <c r="O15" s="90"/>
    </row>
    <row r="16" spans="1:15">
      <c r="A16" s="189" t="s">
        <v>14</v>
      </c>
      <c r="B16" s="189"/>
      <c r="C16" s="53"/>
      <c r="D16" s="53"/>
      <c r="E16" s="68"/>
      <c r="F16" s="68"/>
      <c r="G16" s="99"/>
      <c r="H16" s="68"/>
      <c r="I16" s="90"/>
      <c r="J16" s="90"/>
      <c r="K16" s="90"/>
      <c r="L16" s="90"/>
      <c r="M16" s="90"/>
      <c r="N16" s="90"/>
      <c r="O16" s="90"/>
    </row>
    <row r="17" spans="1:15">
      <c r="A17" s="189" t="s">
        <v>175</v>
      </c>
      <c r="B17" s="189"/>
      <c r="C17" s="91"/>
      <c r="D17" s="53"/>
      <c r="E17" s="52"/>
      <c r="F17" s="52"/>
      <c r="G17" s="100"/>
      <c r="H17" s="70"/>
      <c r="I17" s="90"/>
      <c r="J17" s="90"/>
      <c r="K17" s="90"/>
      <c r="L17" s="90"/>
      <c r="M17" s="90"/>
      <c r="N17" s="90"/>
      <c r="O17" s="90"/>
    </row>
    <row r="18" spans="1:15">
      <c r="A18" s="189" t="s">
        <v>15</v>
      </c>
      <c r="B18" s="189"/>
      <c r="C18" s="91"/>
      <c r="D18" s="53"/>
      <c r="E18" s="52"/>
      <c r="F18" s="52"/>
      <c r="G18" s="100"/>
      <c r="H18" s="70"/>
      <c r="I18" s="90"/>
      <c r="J18" s="90"/>
      <c r="K18" s="90"/>
      <c r="L18" s="90"/>
      <c r="M18" s="90"/>
      <c r="N18" s="90"/>
      <c r="O18" s="90"/>
    </row>
    <row r="19" spans="1:15">
      <c r="A19" s="189" t="s">
        <v>127</v>
      </c>
      <c r="B19" s="189"/>
      <c r="C19" s="52"/>
      <c r="D19" s="52"/>
      <c r="E19" s="52"/>
      <c r="F19" s="52"/>
      <c r="G19" s="100"/>
      <c r="H19" s="71"/>
      <c r="I19" s="90"/>
      <c r="J19" s="90"/>
      <c r="K19" s="90"/>
      <c r="L19" s="90"/>
      <c r="M19" s="90"/>
      <c r="N19" s="90"/>
      <c r="O19" s="90"/>
    </row>
    <row r="20" spans="1:15">
      <c r="A20" s="189" t="s">
        <v>2</v>
      </c>
      <c r="B20" s="189"/>
      <c r="C20" s="90"/>
      <c r="D20" s="90"/>
      <c r="E20" s="90"/>
      <c r="F20" s="90"/>
      <c r="G20" s="97"/>
      <c r="H20" s="90"/>
      <c r="I20" s="90"/>
      <c r="J20" s="90"/>
      <c r="K20" s="90"/>
      <c r="L20" s="90"/>
      <c r="M20" s="90"/>
      <c r="N20" s="90"/>
      <c r="O20" s="90"/>
    </row>
    <row r="21" spans="1:15">
      <c r="A21" s="189" t="s">
        <v>3</v>
      </c>
      <c r="B21" s="189"/>
      <c r="C21" s="90"/>
      <c r="D21" s="90"/>
      <c r="E21" s="90"/>
      <c r="F21" s="90"/>
      <c r="G21" s="97"/>
      <c r="H21" s="90"/>
      <c r="I21" s="90"/>
      <c r="J21" s="90"/>
      <c r="K21" s="90"/>
      <c r="L21" s="90"/>
      <c r="M21" s="90"/>
      <c r="N21" s="90"/>
      <c r="O21" s="90"/>
    </row>
    <row r="22" spans="1:15">
      <c r="A22" s="92"/>
      <c r="B22" s="92"/>
      <c r="C22" s="90"/>
      <c r="D22" s="90"/>
      <c r="E22" s="90"/>
      <c r="F22" s="90"/>
      <c r="G22" s="97"/>
      <c r="H22" s="90"/>
      <c r="I22" s="90"/>
      <c r="J22" s="90"/>
      <c r="K22" s="90"/>
      <c r="L22" s="90"/>
      <c r="M22" s="90"/>
      <c r="N22" s="90"/>
      <c r="O22" s="90"/>
    </row>
    <row r="23" spans="1:15">
      <c r="A23" s="92"/>
      <c r="B23" s="92"/>
      <c r="C23" s="90"/>
      <c r="D23" s="90"/>
      <c r="E23" s="90"/>
      <c r="F23" s="90"/>
      <c r="G23" s="97"/>
      <c r="H23" s="90"/>
      <c r="I23" s="90"/>
      <c r="J23" s="90"/>
      <c r="K23" s="90"/>
      <c r="L23" s="90"/>
      <c r="M23" s="90"/>
      <c r="N23" s="90"/>
      <c r="O23" s="90"/>
    </row>
    <row r="24" spans="1:15">
      <c r="A24" s="92"/>
      <c r="B24" s="92"/>
      <c r="C24" s="90"/>
      <c r="D24" s="90"/>
      <c r="E24" s="90"/>
      <c r="F24" s="90"/>
      <c r="G24" s="97"/>
      <c r="H24" s="90"/>
      <c r="I24" s="90"/>
      <c r="J24" s="90"/>
      <c r="K24" s="90"/>
      <c r="L24" s="90"/>
      <c r="M24" s="90"/>
      <c r="N24" s="90"/>
      <c r="O24" s="90"/>
    </row>
    <row r="25" spans="1:15">
      <c r="A25" s="92"/>
      <c r="B25" s="92"/>
      <c r="C25" s="90"/>
      <c r="D25" s="90"/>
      <c r="E25" s="90"/>
      <c r="F25" s="90"/>
      <c r="G25" s="97"/>
      <c r="H25" s="90"/>
      <c r="I25" s="90"/>
      <c r="J25" s="90"/>
      <c r="K25" s="90"/>
      <c r="L25" s="90"/>
      <c r="M25" s="90"/>
      <c r="N25" s="90"/>
      <c r="O25" s="90"/>
    </row>
    <row r="26" spans="1:15">
      <c r="A26" s="92"/>
      <c r="B26" s="92"/>
      <c r="C26" s="90"/>
      <c r="D26" s="90"/>
      <c r="E26" s="90"/>
      <c r="F26" s="90"/>
      <c r="G26" s="97"/>
      <c r="H26" s="90"/>
      <c r="I26" s="90"/>
      <c r="J26" s="90"/>
      <c r="K26" s="90"/>
      <c r="L26" s="90"/>
      <c r="M26" s="90"/>
      <c r="N26" s="90"/>
      <c r="O26" s="90"/>
    </row>
    <row r="27" spans="1:15">
      <c r="A27" s="92"/>
      <c r="B27" s="92"/>
      <c r="C27" s="90"/>
      <c r="D27" s="90"/>
      <c r="E27" s="90"/>
      <c r="F27" s="90"/>
      <c r="G27" s="97"/>
      <c r="H27" s="90"/>
      <c r="I27" s="90"/>
      <c r="J27" s="90"/>
      <c r="K27" s="90"/>
      <c r="L27" s="90"/>
      <c r="M27" s="90"/>
      <c r="N27" s="90"/>
      <c r="O27" s="90"/>
    </row>
    <row r="28" spans="1:15">
      <c r="A28" s="92"/>
      <c r="B28" s="92"/>
      <c r="C28" s="90"/>
      <c r="D28" s="90"/>
      <c r="E28" s="90"/>
      <c r="F28" s="90"/>
      <c r="G28" s="97"/>
      <c r="H28" s="90"/>
      <c r="I28" s="90"/>
      <c r="J28" s="90"/>
      <c r="K28" s="90"/>
      <c r="L28" s="90"/>
      <c r="M28" s="90"/>
      <c r="N28" s="90"/>
      <c r="O28" s="90"/>
    </row>
    <row r="29" spans="1:15">
      <c r="A29" s="92"/>
      <c r="B29" s="92"/>
      <c r="C29" s="90"/>
      <c r="D29" s="90"/>
      <c r="E29" s="90"/>
      <c r="F29" s="90"/>
      <c r="G29" s="97"/>
      <c r="H29" s="90"/>
      <c r="I29" s="90"/>
      <c r="J29" s="90"/>
      <c r="K29" s="90"/>
      <c r="L29" s="90"/>
      <c r="M29" s="90"/>
      <c r="N29" s="90"/>
      <c r="O29" s="90"/>
    </row>
    <row r="30" spans="1:15">
      <c r="A30" s="92"/>
      <c r="B30" s="92"/>
      <c r="C30" s="90"/>
      <c r="D30" s="90"/>
      <c r="E30" s="90"/>
      <c r="F30" s="90"/>
      <c r="G30" s="97"/>
      <c r="H30" s="90"/>
      <c r="I30" s="90"/>
      <c r="J30" s="90"/>
      <c r="K30" s="90"/>
      <c r="L30" s="90"/>
      <c r="M30" s="90"/>
      <c r="N30" s="90"/>
      <c r="O30" s="90"/>
    </row>
    <row r="31" spans="1:15">
      <c r="A31" s="92"/>
      <c r="B31" s="92"/>
      <c r="C31" s="90"/>
      <c r="D31" s="90"/>
      <c r="E31" s="90"/>
      <c r="F31" s="90"/>
      <c r="G31" s="97"/>
      <c r="H31" s="90"/>
      <c r="I31" s="90"/>
      <c r="J31" s="90"/>
      <c r="K31" s="90"/>
      <c r="L31" s="90"/>
      <c r="M31" s="90"/>
      <c r="N31" s="90"/>
      <c r="O31" s="90"/>
    </row>
    <row r="32" spans="1:15">
      <c r="A32" s="86"/>
      <c r="B32" s="86"/>
      <c r="C32" s="15"/>
      <c r="D32" s="15"/>
      <c r="E32" s="15"/>
      <c r="F32" s="15"/>
      <c r="G32" s="101"/>
      <c r="H32" s="15"/>
      <c r="I32" s="15"/>
      <c r="J32" s="90"/>
      <c r="K32" s="90"/>
      <c r="L32" s="90"/>
      <c r="M32" s="90"/>
      <c r="N32" s="90"/>
      <c r="O32" s="90"/>
    </row>
    <row r="33" spans="1:9">
      <c r="A33" s="86"/>
      <c r="B33" s="86"/>
      <c r="C33" s="15"/>
      <c r="D33" s="15"/>
      <c r="E33" s="15"/>
      <c r="F33" s="15"/>
      <c r="G33" s="101"/>
      <c r="H33" s="15"/>
      <c r="I33" s="15"/>
    </row>
    <row r="34" spans="1:9">
      <c r="A34" s="15"/>
      <c r="B34" s="15"/>
      <c r="C34" s="15"/>
      <c r="D34" s="15"/>
      <c r="E34" s="15"/>
      <c r="F34" s="15"/>
      <c r="G34" s="101"/>
      <c r="H34" s="15"/>
      <c r="I34" s="15"/>
    </row>
    <row r="35" spans="1:9">
      <c r="A35" s="15"/>
      <c r="B35" s="15"/>
      <c r="C35" s="15"/>
      <c r="D35" s="15"/>
      <c r="E35" s="15"/>
      <c r="F35" s="15"/>
      <c r="G35" s="101"/>
      <c r="H35" s="15"/>
      <c r="I35" s="15"/>
    </row>
  </sheetData>
  <customSheetViews>
    <customSheetView guid="{B0CE9BAE-C12A-4299-8C4A-347066FB700C}" showPageBreaks="1" fitToPage="1" printArea="1">
      <selection activeCell="E8" sqref="E8"/>
      <rowBreaks count="1" manualBreakCount="1">
        <brk id="13" max="8" man="1"/>
      </rowBreaks>
      <pageMargins left="0.5" right="0.5" top="0.25" bottom="0.25" header="0.3" footer="0.3"/>
      <pageSetup scale="68" orientation="portrait" r:id="rId1"/>
      <headerFooter alignWithMargins="0"/>
    </customSheetView>
  </customSheetViews>
  <mergeCells count="9">
    <mergeCell ref="A8:B8"/>
    <mergeCell ref="A9:A11"/>
    <mergeCell ref="F5:H5"/>
    <mergeCell ref="A1:B1"/>
    <mergeCell ref="A2:B2"/>
    <mergeCell ref="A3:B3"/>
    <mergeCell ref="A4:B4"/>
    <mergeCell ref="A5:B5"/>
    <mergeCell ref="B7:D7"/>
  </mergeCells>
  <phoneticPr fontId="0" type="noConversion"/>
  <hyperlinks>
    <hyperlink ref="A5" location="CONTENTS!A1" display="CONTENTS!A1"/>
  </hyperlinks>
  <pageMargins left="0.5" right="0.5" top="0.25" bottom="0.25" header="0.3" footer="0.3"/>
  <pageSetup scale="68" orientation="portrait" r:id="rId2"/>
  <headerFooter alignWithMargins="0"/>
  <rowBreaks count="1" manualBreakCount="1">
    <brk id="12" max="8" man="1"/>
  </rowBreaks>
  <drawing r:id="rId3"/>
</worksheet>
</file>

<file path=xl/worksheets/sheet2.xml><?xml version="1.0" encoding="utf-8"?>
<worksheet xmlns="http://schemas.openxmlformats.org/spreadsheetml/2006/main" xmlns:r="http://schemas.openxmlformats.org/officeDocument/2006/relationships">
  <sheetPr>
    <tabColor rgb="FFFFFF00"/>
  </sheetPr>
  <dimension ref="A1:K27"/>
  <sheetViews>
    <sheetView tabSelected="1" workbookViewId="0">
      <selection activeCell="C9" sqref="C9"/>
    </sheetView>
  </sheetViews>
  <sheetFormatPr defaultRowHeight="12.75"/>
  <cols>
    <col min="1" max="1" width="1.42578125" customWidth="1"/>
    <col min="2" max="2" width="55" customWidth="1"/>
    <col min="3" max="3" width="8.7109375" customWidth="1"/>
    <col min="4" max="4" width="2.140625" customWidth="1"/>
    <col min="6" max="6" width="71.7109375" customWidth="1"/>
    <col min="7" max="7" width="18.5703125" customWidth="1"/>
    <col min="8" max="8" width="0.85546875" customWidth="1"/>
  </cols>
  <sheetData>
    <row r="1" spans="1:11" s="192" customFormat="1" ht="36" customHeight="1">
      <c r="A1" s="191"/>
      <c r="B1" s="190"/>
      <c r="C1" s="190"/>
      <c r="D1" s="190"/>
      <c r="E1" s="190"/>
      <c r="F1" s="198"/>
      <c r="G1" s="190"/>
      <c r="I1" s="198"/>
      <c r="J1" s="198"/>
      <c r="K1" s="198"/>
    </row>
    <row r="2" spans="1:11" s="192" customFormat="1" ht="27.75" customHeight="1">
      <c r="A2" s="224" t="s">
        <v>325</v>
      </c>
      <c r="B2" s="224"/>
      <c r="C2" s="224"/>
      <c r="D2" s="224"/>
      <c r="E2" s="224"/>
      <c r="F2" s="224"/>
      <c r="G2" s="224"/>
      <c r="H2" s="224"/>
      <c r="I2" s="224"/>
      <c r="J2" s="224"/>
      <c r="K2" s="224"/>
    </row>
    <row r="3" spans="1:11" s="192" customFormat="1" ht="14.25" customHeight="1">
      <c r="A3" s="229" t="s">
        <v>326</v>
      </c>
      <c r="B3" s="230"/>
      <c r="C3" s="230"/>
      <c r="D3" s="230"/>
      <c r="E3" s="230"/>
      <c r="F3" s="42"/>
      <c r="G3" s="42"/>
    </row>
    <row r="5" spans="1:11" ht="6.75" customHeight="1" thickBot="1">
      <c r="A5" s="197"/>
      <c r="B5" s="197"/>
      <c r="C5" s="197"/>
      <c r="D5" s="197"/>
      <c r="E5" s="197"/>
      <c r="F5" s="197"/>
      <c r="G5" s="197"/>
      <c r="H5" s="197"/>
    </row>
    <row r="6" spans="1:11" ht="16.5" thickBot="1">
      <c r="A6" s="197"/>
      <c r="B6" s="207" t="s">
        <v>309</v>
      </c>
      <c r="C6" s="206"/>
      <c r="D6" s="208"/>
      <c r="E6" s="193" t="s">
        <v>310</v>
      </c>
      <c r="F6" s="193" t="s">
        <v>238</v>
      </c>
      <c r="G6" s="196" t="s">
        <v>141</v>
      </c>
      <c r="H6" s="200"/>
    </row>
    <row r="7" spans="1:11" ht="15">
      <c r="A7" s="197"/>
      <c r="B7" s="205" t="s">
        <v>311</v>
      </c>
      <c r="C7" s="231"/>
      <c r="D7" s="208"/>
      <c r="E7" s="203" t="str">
        <f>IF(AND(C8="no",C7&lt;=50,C7&gt;0),1,"")</f>
        <v/>
      </c>
      <c r="F7" s="195" t="s">
        <v>312</v>
      </c>
      <c r="G7" s="203" t="s">
        <v>279</v>
      </c>
      <c r="H7" s="200"/>
    </row>
    <row r="8" spans="1:11" ht="15">
      <c r="A8" s="197"/>
      <c r="B8" s="205" t="s">
        <v>313</v>
      </c>
      <c r="C8" s="232"/>
      <c r="D8" s="209" t="s">
        <v>315</v>
      </c>
      <c r="E8" s="202" t="str">
        <f>IF(AND(C8="yes",C7&lt;=75,C7&gt;0),1,"")</f>
        <v/>
      </c>
      <c r="F8" s="195" t="s">
        <v>316</v>
      </c>
      <c r="G8" s="203" t="s">
        <v>280</v>
      </c>
      <c r="H8" s="200"/>
    </row>
    <row r="9" spans="1:11" ht="15.75" thickBot="1">
      <c r="A9" s="197"/>
      <c r="B9" s="201" t="s">
        <v>317</v>
      </c>
      <c r="C9" s="233"/>
      <c r="D9" s="209" t="s">
        <v>314</v>
      </c>
      <c r="E9" s="202" t="str">
        <f>IF(AND(C8="no",C7&gt;50,C7&lt;=100),1,"")</f>
        <v/>
      </c>
      <c r="F9" s="195" t="s">
        <v>318</v>
      </c>
      <c r="G9" s="203" t="s">
        <v>281</v>
      </c>
      <c r="H9" s="200"/>
    </row>
    <row r="10" spans="1:11" ht="15.75" thickBot="1">
      <c r="A10" s="197"/>
      <c r="B10" s="208"/>
      <c r="C10" s="208"/>
      <c r="D10" s="208"/>
      <c r="E10" s="202" t="str">
        <f>IF(AND(C8="yes",C7&gt;75,C7&lt;=125),1,"")</f>
        <v/>
      </c>
      <c r="F10" s="195" t="s">
        <v>319</v>
      </c>
      <c r="G10" s="203" t="s">
        <v>282</v>
      </c>
      <c r="H10" s="200"/>
    </row>
    <row r="11" spans="1:11" ht="15">
      <c r="A11" s="197"/>
      <c r="B11" s="225" t="s">
        <v>320</v>
      </c>
      <c r="C11" s="226"/>
      <c r="D11" s="208"/>
      <c r="E11" s="202" t="str">
        <f>IF(AND(C8="no",C7&gt;100,C7&lt;=150),1,"")</f>
        <v/>
      </c>
      <c r="F11" s="195" t="s">
        <v>321</v>
      </c>
      <c r="G11" s="203" t="s">
        <v>283</v>
      </c>
      <c r="H11" s="200"/>
    </row>
    <row r="12" spans="1:11" ht="15">
      <c r="A12" s="197"/>
      <c r="B12" s="227"/>
      <c r="C12" s="228"/>
      <c r="D12" s="208"/>
      <c r="E12" s="202" t="str">
        <f>IF(AND(C8="yes",C7&gt;125,C7&lt;=175),1,"")</f>
        <v/>
      </c>
      <c r="F12" s="195" t="s">
        <v>322</v>
      </c>
      <c r="G12" s="203" t="s">
        <v>284</v>
      </c>
      <c r="H12" s="200"/>
    </row>
    <row r="13" spans="1:11" ht="15">
      <c r="A13" s="197"/>
      <c r="B13" s="227"/>
      <c r="C13" s="228"/>
      <c r="D13" s="208"/>
      <c r="E13" s="202" t="str">
        <f>IF(AND(C8="no",C7&gt;150,C7&lt;=200),1,"")</f>
        <v/>
      </c>
      <c r="F13" s="195" t="s">
        <v>323</v>
      </c>
      <c r="G13" s="203" t="s">
        <v>285</v>
      </c>
      <c r="H13" s="200"/>
    </row>
    <row r="14" spans="1:11" ht="15">
      <c r="A14" s="197"/>
      <c r="B14" s="227"/>
      <c r="C14" s="228"/>
      <c r="D14" s="208"/>
      <c r="E14" s="202" t="str">
        <f>IF(AND(C8="yes",C7&gt;175,C7&lt;=225),1,"")</f>
        <v/>
      </c>
      <c r="F14" s="194" t="s">
        <v>324</v>
      </c>
      <c r="G14" s="203" t="s">
        <v>286</v>
      </c>
      <c r="H14" s="200"/>
    </row>
    <row r="15" spans="1:11">
      <c r="A15" s="197"/>
      <c r="B15" s="227"/>
      <c r="C15" s="228"/>
      <c r="D15" s="208"/>
      <c r="E15" s="202" t="str">
        <f>IF(C8="no",IF(AND(C7&gt;200,C7&lt;=250),1,""),IF(AND((C7-25)&gt;200,(C7-25)&lt;=250),1,""))</f>
        <v/>
      </c>
      <c r="F15" s="195" t="s">
        <v>287</v>
      </c>
      <c r="G15" s="203" t="s">
        <v>288</v>
      </c>
      <c r="H15" s="200"/>
    </row>
    <row r="16" spans="1:11">
      <c r="A16" s="197"/>
      <c r="B16" s="227"/>
      <c r="C16" s="228"/>
      <c r="D16" s="208"/>
      <c r="E16" s="202" t="str">
        <f>IF(C8="no",IF(AND(C7&gt;250,C7&lt;=350),1,""),IF(AND((C7-25)&gt;250,(C7-25)&lt;=350),1,""))</f>
        <v/>
      </c>
      <c r="F16" s="195" t="s">
        <v>289</v>
      </c>
      <c r="G16" s="203" t="s">
        <v>290</v>
      </c>
      <c r="H16" s="200"/>
    </row>
    <row r="17" spans="1:8">
      <c r="A17" s="197"/>
      <c r="B17" s="227"/>
      <c r="C17" s="228"/>
      <c r="D17" s="208"/>
      <c r="E17" s="202" t="str">
        <f>IF(C8="no",IF(AND(C7&gt;350,C7&lt;=450),1,""),IF(AND((C7-25)&gt;350,(C7-25)&lt;=450),1,""))</f>
        <v/>
      </c>
      <c r="F17" s="195" t="s">
        <v>291</v>
      </c>
      <c r="G17" s="203" t="s">
        <v>292</v>
      </c>
      <c r="H17" s="200"/>
    </row>
    <row r="18" spans="1:8">
      <c r="A18" s="197"/>
      <c r="B18" s="227"/>
      <c r="C18" s="228"/>
      <c r="D18" s="208"/>
      <c r="E18" s="202" t="str">
        <f>IF(C8="no",IF(AND(C7&gt;450,C7&lt;=500),1,""),IF(AND((C7-25)&gt;450,(C7-25)&lt;=500),1,""))</f>
        <v/>
      </c>
      <c r="F18" s="195" t="s">
        <v>293</v>
      </c>
      <c r="G18" s="203" t="s">
        <v>294</v>
      </c>
      <c r="H18" s="200"/>
    </row>
    <row r="19" spans="1:8">
      <c r="A19" s="197"/>
      <c r="B19" s="227"/>
      <c r="C19" s="228"/>
      <c r="D19" s="208"/>
      <c r="E19" s="202" t="str">
        <f>IF(C8="no",IF(AND(C7&gt;500,C7&lt;=750),1,""),IF(AND((C7-25)&gt;500,(C7-25)&lt;=750),1,""))</f>
        <v/>
      </c>
      <c r="F19" s="195" t="s">
        <v>295</v>
      </c>
      <c r="G19" s="203" t="s">
        <v>296</v>
      </c>
      <c r="H19" s="200"/>
    </row>
    <row r="20" spans="1:8">
      <c r="A20" s="197"/>
      <c r="B20" s="227"/>
      <c r="C20" s="228"/>
      <c r="D20" s="208"/>
      <c r="E20" s="202" t="str">
        <f>IF(C8="no",IF(AND(C7&gt;750,C7&lt;=900),1,""),IF(AND((C7-25)&gt;750,(C7-25)&lt;=900),1,""))</f>
        <v/>
      </c>
      <c r="F20" s="195" t="s">
        <v>297</v>
      </c>
      <c r="G20" s="203" t="s">
        <v>298</v>
      </c>
      <c r="H20" s="200"/>
    </row>
    <row r="21" spans="1:8">
      <c r="A21" s="197"/>
      <c r="B21" s="227"/>
      <c r="C21" s="228"/>
      <c r="D21" s="208"/>
      <c r="E21" s="202" t="str">
        <f>IF(AND(C7&gt;0,SUM(E7:E14)=0),1,"")</f>
        <v/>
      </c>
      <c r="F21" s="195" t="s">
        <v>299</v>
      </c>
      <c r="G21" s="203" t="s">
        <v>300</v>
      </c>
      <c r="H21" s="200"/>
    </row>
    <row r="22" spans="1:8">
      <c r="A22" s="197"/>
      <c r="B22" s="227"/>
      <c r="C22" s="228"/>
      <c r="D22" s="208"/>
      <c r="E22" s="202" t="str">
        <f>IF(SUM(E15:E20)=1,1,"")</f>
        <v/>
      </c>
      <c r="F22" s="195" t="s">
        <v>301</v>
      </c>
      <c r="G22" s="203" t="s">
        <v>302</v>
      </c>
      <c r="H22" s="200"/>
    </row>
    <row r="23" spans="1:8">
      <c r="A23" s="197"/>
      <c r="B23" s="227"/>
      <c r="C23" s="228"/>
      <c r="D23" s="208"/>
      <c r="E23" s="202" t="str">
        <f>IF(AND(C8="yes",C7&gt;225,C7&lt;=450),1,"")</f>
        <v/>
      </c>
      <c r="F23" s="195" t="s">
        <v>303</v>
      </c>
      <c r="G23" s="203" t="s">
        <v>304</v>
      </c>
      <c r="H23" s="200"/>
    </row>
    <row r="24" spans="1:8">
      <c r="A24" s="197"/>
      <c r="B24" s="227"/>
      <c r="C24" s="228"/>
      <c r="D24" s="208"/>
      <c r="E24" s="202" t="str">
        <f>IF(AND(C7&gt;450, C8="yes"),1,"")</f>
        <v/>
      </c>
      <c r="F24" s="195" t="s">
        <v>305</v>
      </c>
      <c r="G24" s="203" t="s">
        <v>306</v>
      </c>
      <c r="H24" s="200"/>
    </row>
    <row r="25" spans="1:8">
      <c r="A25" s="197"/>
      <c r="B25" s="227"/>
      <c r="C25" s="228"/>
      <c r="D25" s="208"/>
      <c r="E25" s="202" t="str">
        <f>IF(AND(C9="yes",C7&gt;0), 1, "")</f>
        <v/>
      </c>
      <c r="F25" s="194" t="s">
        <v>307</v>
      </c>
      <c r="G25" s="203" t="s">
        <v>308</v>
      </c>
      <c r="H25" s="200"/>
    </row>
    <row r="26" spans="1:8" ht="6.75" customHeight="1">
      <c r="A26" s="197"/>
      <c r="B26" s="200"/>
      <c r="C26" s="200"/>
      <c r="D26" s="200"/>
      <c r="E26" s="200"/>
      <c r="F26" s="200"/>
      <c r="G26" s="200"/>
      <c r="H26" s="200"/>
    </row>
    <row r="27" spans="1:8">
      <c r="B27" s="199"/>
      <c r="C27" s="204"/>
      <c r="D27" s="204"/>
      <c r="E27" s="204"/>
      <c r="F27" s="204"/>
      <c r="G27" s="204"/>
      <c r="H27" s="12"/>
    </row>
  </sheetData>
  <sheetProtection password="A4D7" sheet="1" objects="1" scenarios="1"/>
  <mergeCells count="3">
    <mergeCell ref="A2:K2"/>
    <mergeCell ref="B11:C25"/>
    <mergeCell ref="A3:E3"/>
  </mergeCells>
  <dataValidations count="2">
    <dataValidation type="whole" allowBlank="1" showInputMessage="1" showErrorMessage="1" errorTitle="Invalid" error="Out of Range (1-900)" prompt="Length in Feet (0-900)" sqref="C7">
      <formula1>0</formula1>
      <formula2>900</formula2>
    </dataValidation>
    <dataValidation type="list" allowBlank="1" showInputMessage="1" showErrorMessage="1" errorTitle="Invalid Entry" error="Must be Yes or No" sqref="C8:C9">
      <formula1>$D$8:$D$9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sheetPr codeName="Sheet7">
    <tabColor rgb="FFFFFF00"/>
    <pageSetUpPr fitToPage="1"/>
  </sheetPr>
  <dimension ref="A1:H512"/>
  <sheetViews>
    <sheetView topLeftCell="A28" zoomScaleNormal="100" zoomScaleSheetLayoutView="80" workbookViewId="0">
      <selection activeCell="B13" sqref="B13"/>
    </sheetView>
  </sheetViews>
  <sheetFormatPr defaultColWidth="9.140625" defaultRowHeight="12.75"/>
  <cols>
    <col min="1" max="1" width="54" style="35" customWidth="1"/>
    <col min="2" max="2" width="35.140625" style="24" customWidth="1"/>
    <col min="3" max="3" width="13.42578125" style="25" customWidth="1"/>
    <col min="4" max="4" width="59" style="25" customWidth="1"/>
    <col min="5" max="5" width="14.7109375" customWidth="1"/>
    <col min="6" max="6" width="12" style="24" customWidth="1"/>
    <col min="7" max="16384" width="9.140625" style="35"/>
  </cols>
  <sheetData>
    <row r="1" spans="1:8" ht="27" customHeight="1">
      <c r="A1" s="7"/>
      <c r="B1" s="22"/>
      <c r="C1" s="44"/>
      <c r="D1" s="23"/>
      <c r="E1" s="40"/>
    </row>
    <row r="2" spans="1:8" ht="23.25">
      <c r="A2" s="128" t="s">
        <v>201</v>
      </c>
      <c r="C2" s="62"/>
      <c r="D2" s="26" t="s">
        <v>114</v>
      </c>
      <c r="E2" s="40"/>
    </row>
    <row r="3" spans="1:8">
      <c r="A3" s="27" t="e">
        <f>#REF!</f>
        <v>#REF!</v>
      </c>
      <c r="B3" s="7"/>
      <c r="C3" s="44"/>
      <c r="D3" s="23"/>
      <c r="E3" s="40"/>
    </row>
    <row r="4" spans="1:8">
      <c r="A4" s="28" t="e">
        <f>#REF!</f>
        <v>#REF!</v>
      </c>
      <c r="B4" s="7"/>
      <c r="C4" s="44"/>
      <c r="D4" s="23"/>
      <c r="E4" s="40"/>
    </row>
    <row r="5" spans="1:8">
      <c r="A5" s="28"/>
      <c r="B5" s="29"/>
      <c r="C5" s="44"/>
      <c r="D5" s="23"/>
      <c r="E5" s="40"/>
    </row>
    <row r="6" spans="1:8">
      <c r="A6" s="127"/>
      <c r="B6" s="22"/>
      <c r="C6" s="44"/>
      <c r="D6" s="23"/>
      <c r="E6" s="40"/>
    </row>
    <row r="7" spans="1:8" ht="38.25">
      <c r="A7" s="38" t="s">
        <v>176</v>
      </c>
      <c r="B7" s="88" t="s">
        <v>177</v>
      </c>
      <c r="C7" s="89" t="s">
        <v>179</v>
      </c>
      <c r="D7" s="94" t="s">
        <v>178</v>
      </c>
      <c r="E7" s="89" t="s">
        <v>257</v>
      </c>
      <c r="F7" s="95" t="s">
        <v>258</v>
      </c>
    </row>
    <row r="8" spans="1:8">
      <c r="A8" s="129" t="s">
        <v>217</v>
      </c>
      <c r="B8" s="130"/>
      <c r="C8" s="130"/>
      <c r="D8" s="130"/>
      <c r="E8" s="130"/>
      <c r="F8" s="105"/>
    </row>
    <row r="9" spans="1:8" ht="42" customHeight="1">
      <c r="A9" s="131" t="s">
        <v>202</v>
      </c>
      <c r="B9" s="132" t="s">
        <v>200</v>
      </c>
      <c r="C9" s="133" t="e">
        <f>VLOOKUP(B9,#REF!,IF(#REF!="U.S. List",2,3),FALSE)</f>
        <v>#REF!</v>
      </c>
      <c r="D9" s="131" t="s">
        <v>262</v>
      </c>
      <c r="E9" s="133" t="e">
        <f>VLOOKUP(B9,#REF!,4,)</f>
        <v>#REF!</v>
      </c>
      <c r="F9" s="114" t="e">
        <f>VLOOKUP(B9,GSA,5,0)</f>
        <v>#REF!</v>
      </c>
    </row>
    <row r="10" spans="1:8" ht="27" customHeight="1">
      <c r="A10" s="134" t="s">
        <v>235</v>
      </c>
      <c r="B10" s="131" t="s">
        <v>121</v>
      </c>
      <c r="C10" s="133" t="s">
        <v>142</v>
      </c>
      <c r="D10" s="131" t="s">
        <v>204</v>
      </c>
      <c r="E10" s="133" t="e">
        <f>VLOOKUP(B10,#REF!,4,)</f>
        <v>#REF!</v>
      </c>
      <c r="F10" s="114" t="e">
        <f>VLOOKUP(B10,GSA,5,0)</f>
        <v>#REF!</v>
      </c>
    </row>
    <row r="11" spans="1:8" ht="14.25" customHeight="1">
      <c r="A11" s="135"/>
      <c r="B11" s="135"/>
      <c r="C11" s="136"/>
      <c r="D11" s="135"/>
      <c r="E11" s="136"/>
      <c r="F11" s="105"/>
    </row>
    <row r="12" spans="1:8" ht="14.25" customHeight="1">
      <c r="A12" s="137" t="s">
        <v>218</v>
      </c>
      <c r="B12" s="135"/>
      <c r="C12" s="136"/>
      <c r="D12" s="135"/>
      <c r="E12" s="136"/>
      <c r="F12" s="105"/>
      <c r="H12" s="87"/>
    </row>
    <row r="13" spans="1:8" ht="42.75" customHeight="1">
      <c r="A13" s="131" t="s">
        <v>220</v>
      </c>
      <c r="B13" s="138" t="s">
        <v>219</v>
      </c>
      <c r="C13" s="133" t="e">
        <f>VLOOKUP(B13,#REF!,IF(#REF!="U.S. List",2,3),FALSE)</f>
        <v>#REF!</v>
      </c>
      <c r="D13" s="131" t="s">
        <v>263</v>
      </c>
      <c r="E13" s="133" t="e">
        <f>VLOOKUP(B13,#REF!,4,)</f>
        <v>#REF!</v>
      </c>
      <c r="F13" s="114" t="e">
        <f>VLOOKUP(B13,GSA,5,0)</f>
        <v>#REF!</v>
      </c>
      <c r="H13" s="87"/>
    </row>
    <row r="14" spans="1:8" ht="14.25" customHeight="1">
      <c r="A14" s="134" t="s">
        <v>235</v>
      </c>
      <c r="B14" s="131" t="s">
        <v>121</v>
      </c>
      <c r="C14" s="133" t="s">
        <v>142</v>
      </c>
      <c r="D14" s="131" t="s">
        <v>204</v>
      </c>
      <c r="E14" s="133"/>
      <c r="F14" s="114" t="e">
        <f>VLOOKUP(B14,GSA,5,0)</f>
        <v>#REF!</v>
      </c>
      <c r="H14" s="87"/>
    </row>
    <row r="15" spans="1:8" ht="14.25" customHeight="1">
      <c r="A15" s="135"/>
      <c r="B15" s="135"/>
      <c r="C15" s="136"/>
      <c r="D15" s="135"/>
      <c r="E15" s="136"/>
      <c r="F15" s="105"/>
      <c r="H15" s="87"/>
    </row>
    <row r="16" spans="1:8" ht="21.75" customHeight="1">
      <c r="A16" s="137"/>
      <c r="B16" s="135"/>
      <c r="C16" s="136"/>
      <c r="D16" s="135"/>
      <c r="E16" s="136"/>
      <c r="F16" s="105"/>
    </row>
    <row r="17" spans="1:6" ht="18" customHeight="1">
      <c r="A17" s="139" t="s">
        <v>117</v>
      </c>
      <c r="B17" s="135"/>
      <c r="C17" s="140"/>
      <c r="D17" s="135"/>
      <c r="E17" s="140"/>
      <c r="F17" s="105"/>
    </row>
    <row r="18" spans="1:6" ht="17.25" customHeight="1">
      <c r="A18" s="139"/>
      <c r="B18" s="135"/>
      <c r="C18" s="140"/>
      <c r="D18" s="135"/>
      <c r="E18" s="140"/>
      <c r="F18" s="105"/>
    </row>
    <row r="19" spans="1:6">
      <c r="A19" s="132" t="s">
        <v>49</v>
      </c>
      <c r="B19" s="131" t="s">
        <v>46</v>
      </c>
      <c r="C19" s="141" t="e">
        <f>VLOOKUP(B19,#REF!,IF(#REF!="U.S. List",2,3),FALSE)</f>
        <v>#REF!</v>
      </c>
      <c r="D19" s="131"/>
      <c r="E19" s="142" t="e">
        <f>VLOOKUP(B19,#REF!,4,)</f>
        <v>#REF!</v>
      </c>
      <c r="F19" s="114" t="e">
        <f t="shared" ref="F19:F32" si="0">VLOOKUP(B19,GSA,5,0)</f>
        <v>#REF!</v>
      </c>
    </row>
    <row r="20" spans="1:6">
      <c r="A20" s="132" t="s">
        <v>50</v>
      </c>
      <c r="B20" s="131" t="s">
        <v>47</v>
      </c>
      <c r="C20" s="141" t="e">
        <f>VLOOKUP(B20,#REF!,IF(#REF!="U.S. List",2,3),FALSE)</f>
        <v>#REF!</v>
      </c>
      <c r="D20" s="131"/>
      <c r="E20" s="142" t="e">
        <f>VLOOKUP(B20,#REF!,4,)</f>
        <v>#REF!</v>
      </c>
      <c r="F20" s="114" t="e">
        <f t="shared" si="0"/>
        <v>#REF!</v>
      </c>
    </row>
    <row r="21" spans="1:6" ht="25.5">
      <c r="A21" s="131" t="s">
        <v>235</v>
      </c>
      <c r="B21" s="131" t="s">
        <v>121</v>
      </c>
      <c r="C21" s="141" t="e">
        <f>VLOOKUP(B21,#REF!,IF(#REF!="U.S. List",2,3),FALSE)</f>
        <v>#REF!</v>
      </c>
      <c r="D21" s="131" t="s">
        <v>229</v>
      </c>
      <c r="E21" s="142" t="e">
        <f>VLOOKUP(B21,#REF!,4,)</f>
        <v>#REF!</v>
      </c>
      <c r="F21" s="114" t="e">
        <f t="shared" si="0"/>
        <v>#REF!</v>
      </c>
    </row>
    <row r="22" spans="1:6">
      <c r="A22" s="131" t="s">
        <v>230</v>
      </c>
      <c r="B22" s="131" t="s">
        <v>119</v>
      </c>
      <c r="C22" s="141" t="e">
        <f>VLOOKUP(B22,#REF!,IF(#REF!="U.S. List",2,3),FALSE)</f>
        <v>#REF!</v>
      </c>
      <c r="D22" s="131" t="s">
        <v>203</v>
      </c>
      <c r="E22" s="142" t="e">
        <f>VLOOKUP(B22,#REF!,4,)</f>
        <v>#REF!</v>
      </c>
      <c r="F22" s="114" t="e">
        <f t="shared" si="0"/>
        <v>#REF!</v>
      </c>
    </row>
    <row r="23" spans="1:6" ht="26.25" customHeight="1">
      <c r="A23" s="131" t="s">
        <v>17</v>
      </c>
      <c r="B23" s="131" t="s">
        <v>7</v>
      </c>
      <c r="C23" s="141" t="e">
        <f>VLOOKUP(B23,#REF!,IF(#REF!="U.S. List",2,3),FALSE)</f>
        <v>#REF!</v>
      </c>
      <c r="D23" s="131" t="s">
        <v>120</v>
      </c>
      <c r="E23" s="142" t="e">
        <f>VLOOKUP(B23,#REF!,4,)</f>
        <v>#REF!</v>
      </c>
      <c r="F23" s="114" t="e">
        <f t="shared" si="0"/>
        <v>#REF!</v>
      </c>
    </row>
    <row r="24" spans="1:6" ht="26.25" customHeight="1">
      <c r="A24" s="131" t="s">
        <v>224</v>
      </c>
      <c r="B24" s="131" t="s">
        <v>223</v>
      </c>
      <c r="C24" s="133" t="e">
        <f>VLOOKUP(B24,#REF!,IF(#REF!="U.S. List",2,3),FALSE)</f>
        <v>#REF!</v>
      </c>
      <c r="D24" s="131" t="s">
        <v>231</v>
      </c>
      <c r="E24" s="143" t="e">
        <f>VLOOKUP(B24,#REF!,4,)</f>
        <v>#REF!</v>
      </c>
      <c r="F24" s="114" t="e">
        <f t="shared" si="0"/>
        <v>#REF!</v>
      </c>
    </row>
    <row r="25" spans="1:6">
      <c r="A25" s="131" t="s">
        <v>51</v>
      </c>
      <c r="B25" s="131" t="s">
        <v>52</v>
      </c>
      <c r="C25" s="133" t="e">
        <f>VLOOKUP(B25,#REF!,IF(#REF!="U.S. List",2,3),FALSE)</f>
        <v>#REF!</v>
      </c>
      <c r="D25" s="131" t="s">
        <v>231</v>
      </c>
      <c r="E25" s="143" t="e">
        <f>VLOOKUP(B25,#REF!,4,)</f>
        <v>#REF!</v>
      </c>
      <c r="F25" s="114" t="e">
        <f t="shared" si="0"/>
        <v>#REF!</v>
      </c>
    </row>
    <row r="26" spans="1:6">
      <c r="A26" s="131" t="s">
        <v>53</v>
      </c>
      <c r="B26" s="131" t="s">
        <v>54</v>
      </c>
      <c r="C26" s="133" t="e">
        <f>VLOOKUP(B26,#REF!,IF(#REF!="U.S. List",2,3),FALSE)</f>
        <v>#REF!</v>
      </c>
      <c r="D26" s="131" t="s">
        <v>231</v>
      </c>
      <c r="E26" s="143" t="e">
        <f>VLOOKUP(B26,#REF!,4,)</f>
        <v>#REF!</v>
      </c>
      <c r="F26" s="114" t="e">
        <f t="shared" si="0"/>
        <v>#REF!</v>
      </c>
    </row>
    <row r="27" spans="1:6">
      <c r="A27" s="131" t="s">
        <v>225</v>
      </c>
      <c r="B27" s="131" t="s">
        <v>55</v>
      </c>
      <c r="C27" s="133" t="e">
        <f>VLOOKUP(B27,#REF!,IF(#REF!="U.S. List",2,3),FALSE)</f>
        <v>#REF!</v>
      </c>
      <c r="D27" s="131" t="s">
        <v>231</v>
      </c>
      <c r="E27" s="143" t="e">
        <f>VLOOKUP(B27,#REF!,4,)</f>
        <v>#REF!</v>
      </c>
      <c r="F27" s="114" t="e">
        <f t="shared" si="0"/>
        <v>#REF!</v>
      </c>
    </row>
    <row r="28" spans="1:6">
      <c r="A28" s="131" t="s">
        <v>56</v>
      </c>
      <c r="B28" s="131" t="s">
        <v>57</v>
      </c>
      <c r="C28" s="133" t="e">
        <f>VLOOKUP(B28,#REF!,IF(#REF!="U.S. List",2,3),FALSE)</f>
        <v>#REF!</v>
      </c>
      <c r="D28" s="131" t="s">
        <v>231</v>
      </c>
      <c r="E28" s="143" t="e">
        <f>VLOOKUP(B28,#REF!,4,)</f>
        <v>#REF!</v>
      </c>
      <c r="F28" s="114" t="e">
        <f t="shared" si="0"/>
        <v>#REF!</v>
      </c>
    </row>
    <row r="29" spans="1:6" ht="25.5">
      <c r="A29" s="131" t="s">
        <v>58</v>
      </c>
      <c r="B29" s="131" t="s">
        <v>59</v>
      </c>
      <c r="C29" s="133" t="e">
        <f>VLOOKUP(B29,#REF!,IF(#REF!="U.S. List",2,3),FALSE)</f>
        <v>#REF!</v>
      </c>
      <c r="D29" s="131" t="s">
        <v>232</v>
      </c>
      <c r="E29" s="143" t="e">
        <f>VLOOKUP(B29,#REF!,4,)</f>
        <v>#REF!</v>
      </c>
      <c r="F29" s="114" t="e">
        <f t="shared" si="0"/>
        <v>#REF!</v>
      </c>
    </row>
    <row r="30" spans="1:6" ht="25.5">
      <c r="A30" s="131" t="s">
        <v>60</v>
      </c>
      <c r="B30" s="131" t="s">
        <v>61</v>
      </c>
      <c r="C30" s="133" t="e">
        <f>VLOOKUP(B30,#REF!,IF(#REF!="U.S. List",2,3),FALSE)</f>
        <v>#REF!</v>
      </c>
      <c r="D30" s="131" t="s">
        <v>232</v>
      </c>
      <c r="E30" s="143" t="e">
        <f>VLOOKUP(B30,#REF!,4,)</f>
        <v>#REF!</v>
      </c>
      <c r="F30" s="114" t="e">
        <f t="shared" si="0"/>
        <v>#REF!</v>
      </c>
    </row>
    <row r="31" spans="1:6" ht="25.5">
      <c r="A31" s="131" t="s">
        <v>62</v>
      </c>
      <c r="B31" s="131" t="s">
        <v>63</v>
      </c>
      <c r="C31" s="133" t="e">
        <f>VLOOKUP(B31,#REF!,IF(#REF!="U.S. List",2,3),FALSE)</f>
        <v>#REF!</v>
      </c>
      <c r="D31" s="131" t="s">
        <v>232</v>
      </c>
      <c r="E31" s="143" t="e">
        <f>VLOOKUP(B31,#REF!,4,)</f>
        <v>#REF!</v>
      </c>
      <c r="F31" s="114" t="e">
        <f t="shared" si="0"/>
        <v>#REF!</v>
      </c>
    </row>
    <row r="32" spans="1:6" ht="25.5">
      <c r="A32" s="144" t="s">
        <v>64</v>
      </c>
      <c r="B32" s="144" t="s">
        <v>65</v>
      </c>
      <c r="C32" s="141" t="e">
        <f>VLOOKUP(B32,#REF!,IF(#REF!="U.S. List",2,3),FALSE)</f>
        <v>#REF!</v>
      </c>
      <c r="D32" s="131" t="s">
        <v>232</v>
      </c>
      <c r="E32" s="142" t="e">
        <f>VLOOKUP(B32,#REF!,4,)</f>
        <v>#REF!</v>
      </c>
      <c r="F32" s="114" t="e">
        <f t="shared" si="0"/>
        <v>#REF!</v>
      </c>
    </row>
    <row r="33" spans="1:6">
      <c r="A33" s="134"/>
      <c r="B33" s="134"/>
      <c r="C33" s="141"/>
      <c r="D33" s="134"/>
      <c r="E33" s="142"/>
      <c r="F33" s="114"/>
    </row>
    <row r="34" spans="1:6">
      <c r="A34" s="119"/>
      <c r="B34" s="119"/>
      <c r="C34" s="119"/>
      <c r="D34" s="119"/>
      <c r="E34" s="119"/>
      <c r="F34" s="105"/>
    </row>
    <row r="35" spans="1:6">
      <c r="A35" s="139" t="s">
        <v>8</v>
      </c>
      <c r="B35" s="119"/>
      <c r="C35" s="119"/>
      <c r="D35" s="119"/>
      <c r="E35" s="119"/>
      <c r="F35" s="105"/>
    </row>
    <row r="36" spans="1:6">
      <c r="A36" s="119"/>
      <c r="B36" s="119"/>
      <c r="C36" s="119"/>
      <c r="D36" s="119"/>
      <c r="E36" s="119"/>
      <c r="F36" s="105"/>
    </row>
    <row r="37" spans="1:6" ht="38.25">
      <c r="A37" s="131" t="s">
        <v>103</v>
      </c>
      <c r="B37" s="131" t="s">
        <v>102</v>
      </c>
      <c r="C37" s="141" t="e">
        <f>VLOOKUP(B37,#REF!,IF(#REF!="U.S. List",2,3),FALSE)</f>
        <v>#REF!</v>
      </c>
      <c r="D37" s="131" t="s">
        <v>252</v>
      </c>
      <c r="E37" s="142" t="e">
        <f>VLOOKUP(B37,#REF!,4,)</f>
        <v>#REF!</v>
      </c>
      <c r="F37" s="114" t="e">
        <f>VLOOKUP(B37,GSA,5,0)</f>
        <v>#REF!</v>
      </c>
    </row>
    <row r="38" spans="1:6">
      <c r="A38" s="135"/>
      <c r="B38" s="135"/>
      <c r="C38" s="145"/>
      <c r="D38" s="135"/>
      <c r="E38" s="145"/>
      <c r="F38" s="105"/>
    </row>
    <row r="39" spans="1:6">
      <c r="A39" s="135"/>
      <c r="B39" s="135"/>
      <c r="C39" s="145"/>
      <c r="D39" s="107"/>
      <c r="E39" s="145"/>
      <c r="F39" s="105"/>
    </row>
    <row r="40" spans="1:6" ht="15.75">
      <c r="A40" s="146" t="s">
        <v>10</v>
      </c>
      <c r="B40" s="147"/>
      <c r="C40" s="148"/>
      <c r="D40" s="147"/>
      <c r="E40" s="148"/>
      <c r="F40" s="114"/>
    </row>
    <row r="41" spans="1:6" ht="51.75">
      <c r="A41" s="149" t="s">
        <v>264</v>
      </c>
      <c r="B41" s="150"/>
      <c r="C41" s="151"/>
      <c r="D41" s="150"/>
      <c r="E41" s="152"/>
      <c r="F41" s="114"/>
    </row>
    <row r="42" spans="1:6" ht="25.5">
      <c r="A42" s="131" t="s">
        <v>143</v>
      </c>
      <c r="B42" s="131" t="s">
        <v>144</v>
      </c>
      <c r="C42" s="133" t="e">
        <f>VLOOKUP(B42,#REF!,IF(#REF!="U.S. List",2,3),FALSE)</f>
        <v>#REF!</v>
      </c>
      <c r="D42" s="131" t="s">
        <v>265</v>
      </c>
      <c r="E42" s="143" t="e">
        <f>VLOOKUP(B42,#REF!,4,)</f>
        <v>#REF!</v>
      </c>
      <c r="F42" s="114" t="e">
        <f>VLOOKUP(B42,GSA,5,0)</f>
        <v>#REF!</v>
      </c>
    </row>
    <row r="43" spans="1:6" ht="40.5" customHeight="1">
      <c r="A43" s="131" t="s">
        <v>145</v>
      </c>
      <c r="B43" s="131"/>
      <c r="C43" s="153"/>
      <c r="D43" s="131" t="s">
        <v>266</v>
      </c>
      <c r="E43" s="154"/>
      <c r="F43" s="114" t="s">
        <v>122</v>
      </c>
    </row>
    <row r="44" spans="1:6" ht="25.5">
      <c r="A44" s="155" t="s">
        <v>146</v>
      </c>
      <c r="B44" s="155" t="s">
        <v>156</v>
      </c>
      <c r="C44" s="133" t="e">
        <f>VLOOKUP(B44,#REF!,IF(#REF!="U.S. List",2,3),FALSE)</f>
        <v>#REF!</v>
      </c>
      <c r="D44" s="131" t="s">
        <v>11</v>
      </c>
      <c r="E44" s="143" t="e">
        <f>VLOOKUP(B44,#REF!,4,)</f>
        <v>#REF!</v>
      </c>
      <c r="F44" s="114" t="e">
        <f t="shared" ref="F44:F51" si="1">VLOOKUP(B44,GSA,5,0)</f>
        <v>#REF!</v>
      </c>
    </row>
    <row r="45" spans="1:6" ht="25.5">
      <c r="A45" s="155" t="s">
        <v>146</v>
      </c>
      <c r="B45" s="155" t="s">
        <v>157</v>
      </c>
      <c r="C45" s="133" t="e">
        <f>VLOOKUP(B45,#REF!,IF(#REF!="U.S. List",2,3),FALSE)</f>
        <v>#REF!</v>
      </c>
      <c r="D45" s="131" t="s">
        <v>11</v>
      </c>
      <c r="E45" s="143" t="e">
        <f>VLOOKUP(B45,#REF!,4,)</f>
        <v>#REF!</v>
      </c>
      <c r="F45" s="114" t="e">
        <f t="shared" si="1"/>
        <v>#REF!</v>
      </c>
    </row>
    <row r="46" spans="1:6" ht="25.5">
      <c r="A46" s="155" t="s">
        <v>146</v>
      </c>
      <c r="B46" s="155" t="s">
        <v>158</v>
      </c>
      <c r="C46" s="133" t="e">
        <f>VLOOKUP(B46,#REF!,IF(#REF!="U.S. List",2,3),FALSE)</f>
        <v>#REF!</v>
      </c>
      <c r="D46" s="131" t="s">
        <v>11</v>
      </c>
      <c r="E46" s="143" t="e">
        <f>VLOOKUP(B46,#REF!,4,)</f>
        <v>#REF!</v>
      </c>
      <c r="F46" s="114" t="e">
        <f t="shared" si="1"/>
        <v>#REF!</v>
      </c>
    </row>
    <row r="47" spans="1:6" ht="25.5">
      <c r="A47" s="155" t="s">
        <v>146</v>
      </c>
      <c r="B47" s="155" t="s">
        <v>159</v>
      </c>
      <c r="C47" s="133" t="e">
        <f>VLOOKUP(B47,#REF!,IF(#REF!="U.S. List",2,3),FALSE)</f>
        <v>#REF!</v>
      </c>
      <c r="D47" s="131" t="s">
        <v>11</v>
      </c>
      <c r="E47" s="143" t="e">
        <f>VLOOKUP(B47,#REF!,4,)</f>
        <v>#REF!</v>
      </c>
      <c r="F47" s="114" t="e">
        <f t="shared" si="1"/>
        <v>#REF!</v>
      </c>
    </row>
    <row r="48" spans="1:6" ht="25.5">
      <c r="A48" s="131" t="s">
        <v>147</v>
      </c>
      <c r="B48" s="131" t="s">
        <v>148</v>
      </c>
      <c r="C48" s="133" t="e">
        <f>VLOOKUP(B48,#REF!,IF(#REF!="U.S. List",2,3),FALSE)</f>
        <v>#REF!</v>
      </c>
      <c r="D48" s="131" t="s">
        <v>267</v>
      </c>
      <c r="E48" s="143" t="e">
        <f>VLOOKUP(B48,#REF!,4,)</f>
        <v>#REF!</v>
      </c>
      <c r="F48" s="114" t="e">
        <f t="shared" si="1"/>
        <v>#REF!</v>
      </c>
    </row>
    <row r="49" spans="1:6" ht="28.5" customHeight="1">
      <c r="A49" s="131" t="s">
        <v>149</v>
      </c>
      <c r="B49" s="131" t="s">
        <v>18</v>
      </c>
      <c r="C49" s="133" t="e">
        <f>VLOOKUP(B49,#REF!,IF(#REF!="U.S. List",2,3),FALSE)</f>
        <v>#REF!</v>
      </c>
      <c r="D49" s="131" t="s">
        <v>268</v>
      </c>
      <c r="E49" s="143" t="e">
        <f>VLOOKUP(B49,#REF!,4,)</f>
        <v>#REF!</v>
      </c>
      <c r="F49" s="114" t="e">
        <f t="shared" si="1"/>
        <v>#REF!</v>
      </c>
    </row>
    <row r="50" spans="1:6" ht="54.75" customHeight="1">
      <c r="A50" s="131" t="s">
        <v>6</v>
      </c>
      <c r="B50" s="131" t="s">
        <v>160</v>
      </c>
      <c r="C50" s="133" t="e">
        <f>VLOOKUP(B50,#REF!,IF(#REF!="U.S. List",2,3),FALSE)</f>
        <v>#REF!</v>
      </c>
      <c r="D50" s="131" t="s">
        <v>172</v>
      </c>
      <c r="E50" s="143" t="e">
        <f>VLOOKUP(B50,#REF!,4,)</f>
        <v>#REF!</v>
      </c>
      <c r="F50" s="114" t="e">
        <f t="shared" si="1"/>
        <v>#REF!</v>
      </c>
    </row>
    <row r="51" spans="1:6" ht="16.5" customHeight="1">
      <c r="A51" s="131" t="s">
        <v>161</v>
      </c>
      <c r="B51" s="131" t="s">
        <v>162</v>
      </c>
      <c r="C51" s="133" t="e">
        <f>VLOOKUP(B51,#REF!,IF(#REF!="U.S. List",2,3),FALSE)</f>
        <v>#REF!</v>
      </c>
      <c r="D51" s="131" t="s">
        <v>163</v>
      </c>
      <c r="E51" s="143" t="e">
        <f>VLOOKUP(B51,#REF!,4,)</f>
        <v>#REF!</v>
      </c>
      <c r="F51" s="114" t="e">
        <f t="shared" si="1"/>
        <v>#REF!</v>
      </c>
    </row>
    <row r="52" spans="1:6">
      <c r="A52" s="107"/>
      <c r="B52" s="108"/>
      <c r="C52" s="109"/>
      <c r="D52" s="107"/>
      <c r="E52" s="109"/>
      <c r="F52" s="105"/>
    </row>
    <row r="53" spans="1:6" hidden="1">
      <c r="A53" s="137" t="s">
        <v>45</v>
      </c>
      <c r="B53" s="108"/>
      <c r="C53" s="109"/>
      <c r="D53" s="107"/>
      <c r="E53" s="109"/>
      <c r="F53" s="105"/>
    </row>
    <row r="54" spans="1:6" ht="63.75" hidden="1">
      <c r="A54" s="131" t="s">
        <v>188</v>
      </c>
      <c r="B54" s="156" t="s">
        <v>189</v>
      </c>
      <c r="C54" s="133" t="e">
        <f>VLOOKUP(B54,#REF!,IF(#REF!="U.S. List",2,3),FALSE)</f>
        <v>#REF!</v>
      </c>
      <c r="D54" s="131" t="s">
        <v>260</v>
      </c>
      <c r="E54" s="133" t="e">
        <f>VLOOKUP(B54,#REF!,4,)</f>
        <v>#REF!</v>
      </c>
      <c r="F54" s="133" t="e">
        <f t="shared" ref="F54:F57" si="2">VLOOKUP(B54,GSA,5,0)</f>
        <v>#REF!</v>
      </c>
    </row>
    <row r="55" spans="1:6" ht="63.75" hidden="1">
      <c r="A55" s="131" t="s">
        <v>190</v>
      </c>
      <c r="B55" s="156" t="s">
        <v>191</v>
      </c>
      <c r="C55" s="133" t="e">
        <f>VLOOKUP(B55,#REF!,IF(#REF!="U.S. List",2,3),FALSE)</f>
        <v>#REF!</v>
      </c>
      <c r="D55" s="131" t="s">
        <v>260</v>
      </c>
      <c r="E55" s="133" t="e">
        <f>VLOOKUP(B55,#REF!,4,)</f>
        <v>#REF!</v>
      </c>
      <c r="F55" s="133" t="e">
        <f t="shared" si="2"/>
        <v>#REF!</v>
      </c>
    </row>
    <row r="56" spans="1:6" ht="63.75" hidden="1">
      <c r="A56" s="131" t="s">
        <v>192</v>
      </c>
      <c r="B56" s="156" t="s">
        <v>193</v>
      </c>
      <c r="C56" s="133" t="e">
        <f>VLOOKUP(B56,#REF!,IF(#REF!="U.S. List",2,3),FALSE)</f>
        <v>#REF!</v>
      </c>
      <c r="D56" s="131" t="s">
        <v>260</v>
      </c>
      <c r="E56" s="133" t="e">
        <f>VLOOKUP(B56,#REF!,4,)</f>
        <v>#REF!</v>
      </c>
      <c r="F56" s="133" t="e">
        <f t="shared" si="2"/>
        <v>#REF!</v>
      </c>
    </row>
    <row r="57" spans="1:6" ht="63.75" hidden="1">
      <c r="A57" s="131" t="s">
        <v>194</v>
      </c>
      <c r="B57" s="157" t="s">
        <v>195</v>
      </c>
      <c r="C57" s="133" t="e">
        <f>VLOOKUP(B57,#REF!,IF(#REF!="U.S. List",2,3),FALSE)</f>
        <v>#REF!</v>
      </c>
      <c r="D57" s="131" t="s">
        <v>260</v>
      </c>
      <c r="E57" s="133" t="e">
        <f>VLOOKUP(B57,#REF!,4,)</f>
        <v>#REF!</v>
      </c>
      <c r="F57" s="133" t="e">
        <f t="shared" si="2"/>
        <v>#REF!</v>
      </c>
    </row>
    <row r="58" spans="1:6" hidden="1">
      <c r="A58" s="119"/>
      <c r="B58" s="105"/>
      <c r="C58" s="106"/>
      <c r="D58" s="158"/>
      <c r="E58" s="106"/>
      <c r="F58" s="105"/>
    </row>
    <row r="59" spans="1:6">
      <c r="A59" s="149" t="s">
        <v>180</v>
      </c>
      <c r="B59" s="114"/>
      <c r="C59" s="115"/>
      <c r="D59" s="134"/>
      <c r="E59" s="159"/>
      <c r="F59" s="114"/>
    </row>
    <row r="60" spans="1:6">
      <c r="A60" s="134" t="s">
        <v>181</v>
      </c>
      <c r="B60" s="134" t="s">
        <v>182</v>
      </c>
      <c r="C60" s="117" t="e">
        <f>VLOOKUP(B60,#REF!,IF(#REF!="U.S. List",2,3),FALSE)</f>
        <v>#REF!</v>
      </c>
      <c r="D60" s="134" t="s">
        <v>153</v>
      </c>
      <c r="E60" s="124" t="e">
        <f>VLOOKUP(B60,#REF!,4,)</f>
        <v>#REF!</v>
      </c>
      <c r="F60" s="114" t="e">
        <f t="shared" ref="F60:F65" si="3">VLOOKUP(B60,GSA,5,0)</f>
        <v>#REF!</v>
      </c>
    </row>
    <row r="61" spans="1:6">
      <c r="A61" s="134" t="s">
        <v>183</v>
      </c>
      <c r="B61" s="134" t="s">
        <v>184</v>
      </c>
      <c r="C61" s="117" t="e">
        <f>VLOOKUP(B61,#REF!,IF(#REF!="U.S. List",2,3),FALSE)</f>
        <v>#REF!</v>
      </c>
      <c r="D61" s="134" t="s">
        <v>153</v>
      </c>
      <c r="E61" s="124" t="e">
        <f>VLOOKUP(B61,#REF!,4,)</f>
        <v>#REF!</v>
      </c>
      <c r="F61" s="114" t="e">
        <f t="shared" si="3"/>
        <v>#REF!</v>
      </c>
    </row>
    <row r="62" spans="1:6">
      <c r="A62" s="134" t="s">
        <v>185</v>
      </c>
      <c r="B62" s="134" t="s">
        <v>186</v>
      </c>
      <c r="C62" s="117" t="e">
        <f>VLOOKUP(B62,#REF!,IF(#REF!="U.S. List",2,3),FALSE)</f>
        <v>#REF!</v>
      </c>
      <c r="D62" s="134" t="s">
        <v>153</v>
      </c>
      <c r="E62" s="124" t="e">
        <f>VLOOKUP(B62,#REF!,4,)</f>
        <v>#REF!</v>
      </c>
      <c r="F62" s="114" t="e">
        <f t="shared" si="3"/>
        <v>#REF!</v>
      </c>
    </row>
    <row r="63" spans="1:6">
      <c r="A63" s="134" t="s">
        <v>108</v>
      </c>
      <c r="B63" s="134" t="s">
        <v>109</v>
      </c>
      <c r="C63" s="117" t="e">
        <f>VLOOKUP(B63,#REF!,IF(#REF!="U.S. List",2,3),FALSE)</f>
        <v>#REF!</v>
      </c>
      <c r="D63" s="134" t="s">
        <v>153</v>
      </c>
      <c r="E63" s="124" t="e">
        <f>VLOOKUP(B63,#REF!,4,)</f>
        <v>#REF!</v>
      </c>
      <c r="F63" s="114" t="e">
        <f t="shared" si="3"/>
        <v>#REF!</v>
      </c>
    </row>
    <row r="64" spans="1:6">
      <c r="A64" s="134" t="s">
        <v>110</v>
      </c>
      <c r="B64" s="134" t="s">
        <v>111</v>
      </c>
      <c r="C64" s="117" t="e">
        <f>VLOOKUP(B64,#REF!,IF(#REF!="U.S. List",2,3),FALSE)</f>
        <v>#REF!</v>
      </c>
      <c r="D64" s="134" t="s">
        <v>153</v>
      </c>
      <c r="E64" s="124" t="e">
        <f>VLOOKUP(B64,#REF!,4,)</f>
        <v>#REF!</v>
      </c>
      <c r="F64" s="114" t="e">
        <f t="shared" si="3"/>
        <v>#REF!</v>
      </c>
    </row>
    <row r="65" spans="1:6">
      <c r="A65" s="134" t="s">
        <v>112</v>
      </c>
      <c r="B65" s="134" t="s">
        <v>113</v>
      </c>
      <c r="C65" s="117" t="e">
        <f>VLOOKUP(B65,#REF!,IF(#REF!="U.S. List",2,3),FALSE)</f>
        <v>#REF!</v>
      </c>
      <c r="D65" s="134" t="s">
        <v>153</v>
      </c>
      <c r="E65" s="124" t="e">
        <f>VLOOKUP(B65,#REF!,4,)</f>
        <v>#REF!</v>
      </c>
      <c r="F65" s="114" t="e">
        <f t="shared" si="3"/>
        <v>#REF!</v>
      </c>
    </row>
    <row r="66" spans="1:6">
      <c r="A66" s="30"/>
      <c r="B66" s="31"/>
      <c r="C66" s="45"/>
      <c r="D66" s="32"/>
      <c r="E66" s="40"/>
    </row>
    <row r="67" spans="1:6">
      <c r="A67" s="30"/>
      <c r="B67" s="31"/>
      <c r="C67" s="45"/>
      <c r="D67" s="32"/>
      <c r="E67" s="40"/>
    </row>
    <row r="68" spans="1:6">
      <c r="A68" s="20"/>
      <c r="B68" s="33"/>
      <c r="C68" s="34"/>
      <c r="D68" s="34"/>
      <c r="E68" s="15"/>
    </row>
    <row r="69" spans="1:6" ht="14.25" hidden="1">
      <c r="A69" s="104" t="s">
        <v>239</v>
      </c>
      <c r="B69" s="105"/>
      <c r="C69" s="106"/>
      <c r="D69" s="106"/>
      <c r="E69" s="119"/>
      <c r="F69" s="105"/>
    </row>
    <row r="70" spans="1:6" ht="38.25" hidden="1">
      <c r="A70" s="107" t="s">
        <v>247</v>
      </c>
      <c r="B70" s="105"/>
      <c r="C70" s="109"/>
      <c r="D70" s="120" t="s">
        <v>259</v>
      </c>
      <c r="E70" s="107"/>
      <c r="F70" s="105"/>
    </row>
    <row r="71" spans="1:6" ht="13.5" hidden="1" thickBot="1">
      <c r="A71" s="107"/>
      <c r="B71" s="108"/>
      <c r="C71" s="109"/>
      <c r="D71" s="109"/>
      <c r="E71" s="107"/>
      <c r="F71" s="105"/>
    </row>
    <row r="72" spans="1:6" ht="13.5" hidden="1" thickBot="1">
      <c r="A72" s="110" t="s">
        <v>248</v>
      </c>
      <c r="B72" s="111"/>
      <c r="C72" s="112"/>
      <c r="D72" s="112"/>
      <c r="E72" s="121"/>
      <c r="F72" s="114"/>
    </row>
    <row r="73" spans="1:6" ht="14.25" hidden="1">
      <c r="A73" s="113" t="s">
        <v>240</v>
      </c>
      <c r="B73" s="114"/>
      <c r="C73" s="115"/>
      <c r="D73" s="115"/>
      <c r="E73" s="122"/>
      <c r="F73" s="114"/>
    </row>
    <row r="74" spans="1:6" ht="14.25" hidden="1">
      <c r="A74" s="116" t="s">
        <v>241</v>
      </c>
      <c r="B74" s="123" t="s">
        <v>242</v>
      </c>
      <c r="C74" s="117" t="e">
        <f>VLOOKUP(B74,#REF!,IF(#REF!="U.S. List",2,3),FALSE)</f>
        <v>#REF!</v>
      </c>
      <c r="D74" s="115" t="s">
        <v>250</v>
      </c>
      <c r="E74" s="124" t="e">
        <f>VLOOKUP(B74,#REF!,4,)</f>
        <v>#REF!</v>
      </c>
      <c r="F74" s="114" t="e">
        <f>VLOOKUP(B74,GSA,5,0)</f>
        <v>#REF!</v>
      </c>
    </row>
    <row r="75" spans="1:6" ht="14.25" hidden="1">
      <c r="A75" s="118" t="s">
        <v>244</v>
      </c>
      <c r="B75" s="114"/>
      <c r="C75" s="115"/>
      <c r="D75" s="115"/>
      <c r="E75" s="122"/>
      <c r="F75" s="114"/>
    </row>
    <row r="76" spans="1:6" ht="14.25" hidden="1">
      <c r="A76" s="116" t="s">
        <v>241</v>
      </c>
      <c r="B76" s="123" t="s">
        <v>245</v>
      </c>
      <c r="C76" s="117" t="e">
        <f>VLOOKUP(B76,#REF!,IF(#REF!="U.S. List",2,3),FALSE)</f>
        <v>#REF!</v>
      </c>
      <c r="D76" s="115" t="s">
        <v>250</v>
      </c>
      <c r="E76" s="124" t="e">
        <f>VLOOKUP(B76,#REF!,4,)</f>
        <v>#REF!</v>
      </c>
      <c r="F76" s="114" t="e">
        <f>VLOOKUP(B76,GSA,5,0)</f>
        <v>#REF!</v>
      </c>
    </row>
    <row r="77" spans="1:6" ht="15" hidden="1" thickBot="1">
      <c r="A77" s="125"/>
      <c r="B77" s="114"/>
      <c r="C77" s="115"/>
      <c r="D77" s="115"/>
      <c r="E77" s="122"/>
      <c r="F77" s="114"/>
    </row>
    <row r="78" spans="1:6" ht="13.5" hidden="1" thickBot="1">
      <c r="A78" s="110" t="s">
        <v>249</v>
      </c>
      <c r="B78" s="108"/>
      <c r="C78" s="109"/>
      <c r="D78" s="109"/>
      <c r="E78" s="107"/>
      <c r="F78" s="114"/>
    </row>
    <row r="79" spans="1:6" ht="14.25" hidden="1">
      <c r="A79" s="113" t="s">
        <v>240</v>
      </c>
      <c r="B79" s="114"/>
      <c r="C79" s="115"/>
      <c r="D79" s="115"/>
      <c r="E79" s="122"/>
      <c r="F79" s="114"/>
    </row>
    <row r="80" spans="1:6" ht="14.25" hidden="1">
      <c r="A80" s="116" t="s">
        <v>241</v>
      </c>
      <c r="B80" s="123" t="s">
        <v>243</v>
      </c>
      <c r="C80" s="117" t="e">
        <f>VLOOKUP(B80,#REF!,IF(#REF!="U.S. List",2,3),FALSE)</f>
        <v>#REF!</v>
      </c>
      <c r="D80" s="115" t="s">
        <v>251</v>
      </c>
      <c r="E80" s="124" t="e">
        <f>VLOOKUP(B80,#REF!,4,)</f>
        <v>#REF!</v>
      </c>
      <c r="F80" s="114" t="e">
        <f>VLOOKUP(B80,GSA,5,0)</f>
        <v>#REF!</v>
      </c>
    </row>
    <row r="81" spans="1:6" ht="14.25" hidden="1">
      <c r="A81" s="118" t="s">
        <v>244</v>
      </c>
      <c r="B81" s="114"/>
      <c r="C81" s="115"/>
      <c r="D81" s="115"/>
      <c r="E81" s="122"/>
      <c r="F81" s="114"/>
    </row>
    <row r="82" spans="1:6" ht="14.25" hidden="1">
      <c r="A82" s="116" t="s">
        <v>241</v>
      </c>
      <c r="B82" s="123" t="s">
        <v>246</v>
      </c>
      <c r="C82" s="117" t="e">
        <f>VLOOKUP(B82,#REF!,IF(#REF!="U.S. List",2,3),FALSE)</f>
        <v>#REF!</v>
      </c>
      <c r="D82" s="115" t="s">
        <v>251</v>
      </c>
      <c r="E82" s="124" t="e">
        <f>VLOOKUP(B82,#REF!,4,)</f>
        <v>#REF!</v>
      </c>
      <c r="F82" s="114" t="e">
        <f>VLOOKUP(B82,GSA,5,0)</f>
        <v>#REF!</v>
      </c>
    </row>
    <row r="83" spans="1:6" hidden="1">
      <c r="A83" s="20"/>
      <c r="B83" s="33"/>
      <c r="C83" s="34"/>
      <c r="D83" s="34"/>
    </row>
    <row r="84" spans="1:6">
      <c r="A84" s="20"/>
      <c r="B84" s="33"/>
      <c r="C84" s="34"/>
      <c r="D84" s="34"/>
    </row>
    <row r="85" spans="1:6">
      <c r="A85" s="20"/>
      <c r="B85" s="33"/>
      <c r="C85" s="34"/>
      <c r="D85" s="34"/>
    </row>
    <row r="86" spans="1:6">
      <c r="A86" s="20"/>
      <c r="B86" s="33"/>
      <c r="C86" s="34"/>
      <c r="D86" s="34"/>
    </row>
    <row r="87" spans="1:6">
      <c r="A87" s="20"/>
      <c r="B87" s="33"/>
      <c r="C87" s="34"/>
      <c r="D87" s="34"/>
    </row>
    <row r="88" spans="1:6">
      <c r="A88" s="20"/>
      <c r="B88" s="33"/>
      <c r="C88" s="34"/>
      <c r="D88" s="34"/>
    </row>
    <row r="89" spans="1:6">
      <c r="A89" s="20"/>
      <c r="B89" s="33"/>
      <c r="C89" s="34"/>
      <c r="D89" s="34"/>
    </row>
    <row r="90" spans="1:6">
      <c r="A90" s="20"/>
      <c r="B90" s="33"/>
      <c r="C90" s="34"/>
      <c r="D90" s="34"/>
    </row>
    <row r="91" spans="1:6">
      <c r="A91" s="20"/>
      <c r="B91" s="33"/>
      <c r="C91" s="34"/>
      <c r="D91" s="34"/>
    </row>
    <row r="92" spans="1:6">
      <c r="A92" s="20"/>
      <c r="B92" s="33"/>
      <c r="C92" s="34"/>
      <c r="D92" s="34"/>
    </row>
    <row r="93" spans="1:6">
      <c r="A93" s="20"/>
      <c r="B93" s="33"/>
      <c r="C93" s="34"/>
      <c r="D93" s="34"/>
    </row>
    <row r="94" spans="1:6">
      <c r="A94" s="20"/>
      <c r="B94" s="33"/>
      <c r="C94" s="34"/>
      <c r="D94" s="34"/>
    </row>
    <row r="95" spans="1:6">
      <c r="A95" s="20"/>
      <c r="B95" s="33"/>
      <c r="C95" s="34"/>
      <c r="D95" s="34"/>
    </row>
    <row r="96" spans="1:6">
      <c r="A96" s="20"/>
      <c r="B96" s="33"/>
      <c r="C96" s="34"/>
      <c r="D96" s="34"/>
    </row>
    <row r="97" spans="1:4">
      <c r="A97" s="20"/>
      <c r="B97" s="33"/>
      <c r="C97" s="34"/>
      <c r="D97" s="34"/>
    </row>
    <row r="98" spans="1:4">
      <c r="A98" s="20"/>
      <c r="B98" s="33"/>
      <c r="C98" s="34"/>
      <c r="D98" s="34"/>
    </row>
    <row r="99" spans="1:4">
      <c r="A99" s="20"/>
      <c r="B99" s="33"/>
      <c r="C99" s="34"/>
      <c r="D99" s="34"/>
    </row>
    <row r="100" spans="1:4">
      <c r="A100" s="20"/>
      <c r="B100" s="33"/>
      <c r="C100" s="34"/>
      <c r="D100" s="34"/>
    </row>
    <row r="101" spans="1:4">
      <c r="A101" s="20"/>
      <c r="B101" s="33"/>
      <c r="C101" s="34"/>
      <c r="D101" s="34"/>
    </row>
    <row r="102" spans="1:4">
      <c r="A102" s="20"/>
      <c r="B102" s="33"/>
      <c r="C102" s="34"/>
      <c r="D102" s="34"/>
    </row>
    <row r="103" spans="1:4">
      <c r="A103" s="20"/>
      <c r="B103" s="33"/>
      <c r="C103" s="34"/>
      <c r="D103" s="34"/>
    </row>
    <row r="104" spans="1:4">
      <c r="A104" s="20"/>
      <c r="B104" s="33"/>
      <c r="C104" s="34"/>
      <c r="D104" s="34"/>
    </row>
    <row r="105" spans="1:4">
      <c r="A105" s="20"/>
      <c r="B105" s="33"/>
      <c r="C105" s="34"/>
      <c r="D105" s="34"/>
    </row>
    <row r="106" spans="1:4">
      <c r="A106" s="20"/>
      <c r="B106" s="33"/>
      <c r="C106" s="34"/>
      <c r="D106" s="34"/>
    </row>
    <row r="107" spans="1:4">
      <c r="A107" s="20"/>
      <c r="B107" s="33"/>
      <c r="C107" s="34"/>
      <c r="D107" s="34"/>
    </row>
    <row r="108" spans="1:4">
      <c r="A108" s="20"/>
      <c r="B108" s="33"/>
      <c r="C108" s="34"/>
      <c r="D108" s="34"/>
    </row>
    <row r="109" spans="1:4">
      <c r="A109" s="20"/>
      <c r="B109" s="33"/>
      <c r="C109" s="34"/>
      <c r="D109" s="34"/>
    </row>
    <row r="110" spans="1:4">
      <c r="A110" s="20"/>
      <c r="B110" s="33"/>
      <c r="C110" s="34"/>
      <c r="D110" s="34"/>
    </row>
    <row r="111" spans="1:4">
      <c r="A111" s="20"/>
      <c r="B111" s="33"/>
      <c r="C111" s="34"/>
      <c r="D111" s="34"/>
    </row>
    <row r="112" spans="1:4">
      <c r="A112" s="20"/>
      <c r="B112" s="33"/>
      <c r="C112" s="34"/>
      <c r="D112" s="34"/>
    </row>
    <row r="113" spans="1:4">
      <c r="A113" s="20"/>
      <c r="B113" s="33"/>
      <c r="C113" s="34"/>
      <c r="D113" s="34"/>
    </row>
    <row r="114" spans="1:4">
      <c r="A114" s="20"/>
      <c r="B114" s="33"/>
      <c r="C114" s="34"/>
      <c r="D114" s="34"/>
    </row>
    <row r="115" spans="1:4">
      <c r="A115" s="20"/>
      <c r="B115" s="33"/>
      <c r="C115" s="34"/>
      <c r="D115" s="34"/>
    </row>
    <row r="116" spans="1:4">
      <c r="A116" s="20"/>
      <c r="B116" s="33"/>
      <c r="C116" s="34"/>
      <c r="D116" s="34"/>
    </row>
    <row r="117" spans="1:4">
      <c r="A117" s="20"/>
      <c r="B117" s="33"/>
      <c r="C117" s="34"/>
      <c r="D117" s="34"/>
    </row>
    <row r="118" spans="1:4">
      <c r="A118" s="20"/>
      <c r="B118" s="33"/>
      <c r="C118" s="34"/>
      <c r="D118" s="34"/>
    </row>
    <row r="119" spans="1:4">
      <c r="A119" s="20"/>
      <c r="B119" s="33"/>
      <c r="C119" s="34"/>
      <c r="D119" s="34"/>
    </row>
    <row r="120" spans="1:4">
      <c r="A120" s="20"/>
      <c r="B120" s="33"/>
      <c r="C120" s="34"/>
      <c r="D120" s="34"/>
    </row>
    <row r="121" spans="1:4">
      <c r="A121" s="20"/>
      <c r="B121" s="33"/>
      <c r="C121" s="34"/>
      <c r="D121" s="34"/>
    </row>
    <row r="122" spans="1:4">
      <c r="A122" s="20"/>
      <c r="B122" s="33"/>
      <c r="C122" s="34"/>
      <c r="D122" s="34"/>
    </row>
    <row r="123" spans="1:4">
      <c r="A123" s="20"/>
      <c r="B123" s="33"/>
      <c r="C123" s="34"/>
      <c r="D123" s="34"/>
    </row>
    <row r="124" spans="1:4">
      <c r="A124" s="20"/>
      <c r="B124" s="33"/>
      <c r="C124" s="34"/>
      <c r="D124" s="34"/>
    </row>
    <row r="125" spans="1:4">
      <c r="A125" s="20"/>
      <c r="B125" s="33"/>
      <c r="C125" s="34"/>
      <c r="D125" s="34"/>
    </row>
    <row r="126" spans="1:4">
      <c r="A126" s="20"/>
      <c r="B126" s="33"/>
      <c r="C126" s="34"/>
      <c r="D126" s="34"/>
    </row>
    <row r="127" spans="1:4">
      <c r="A127" s="20"/>
      <c r="B127" s="33"/>
      <c r="C127" s="34"/>
      <c r="D127" s="34"/>
    </row>
    <row r="128" spans="1:4">
      <c r="A128" s="20"/>
      <c r="B128" s="33"/>
      <c r="C128" s="34"/>
      <c r="D128" s="34"/>
    </row>
    <row r="129" spans="1:4">
      <c r="A129" s="20"/>
      <c r="B129" s="33"/>
      <c r="C129" s="34"/>
      <c r="D129" s="34"/>
    </row>
    <row r="130" spans="1:4">
      <c r="A130" s="20"/>
      <c r="B130" s="33"/>
      <c r="C130" s="34"/>
      <c r="D130" s="34"/>
    </row>
    <row r="131" spans="1:4">
      <c r="A131" s="20"/>
      <c r="B131" s="33"/>
      <c r="C131" s="34"/>
      <c r="D131" s="34"/>
    </row>
    <row r="132" spans="1:4">
      <c r="A132" s="20"/>
      <c r="B132" s="33"/>
      <c r="C132" s="34"/>
      <c r="D132" s="34"/>
    </row>
    <row r="133" spans="1:4">
      <c r="A133" s="20"/>
      <c r="B133" s="33"/>
      <c r="C133" s="34"/>
      <c r="D133" s="34"/>
    </row>
    <row r="134" spans="1:4">
      <c r="A134" s="20"/>
      <c r="B134" s="33"/>
      <c r="C134" s="34"/>
      <c r="D134" s="34"/>
    </row>
    <row r="135" spans="1:4">
      <c r="A135" s="20"/>
      <c r="B135" s="33"/>
      <c r="C135" s="34"/>
      <c r="D135" s="34"/>
    </row>
    <row r="136" spans="1:4">
      <c r="A136" s="20"/>
      <c r="B136" s="33"/>
      <c r="C136" s="34"/>
      <c r="D136" s="34"/>
    </row>
    <row r="137" spans="1:4">
      <c r="A137" s="20"/>
      <c r="B137" s="33"/>
      <c r="C137" s="34"/>
      <c r="D137" s="34"/>
    </row>
    <row r="138" spans="1:4">
      <c r="A138" s="20"/>
      <c r="B138" s="33"/>
      <c r="C138" s="34"/>
      <c r="D138" s="34"/>
    </row>
    <row r="139" spans="1:4">
      <c r="A139" s="20"/>
      <c r="B139" s="33"/>
      <c r="C139" s="34"/>
      <c r="D139" s="34"/>
    </row>
    <row r="140" spans="1:4">
      <c r="A140" s="20"/>
      <c r="B140" s="33"/>
      <c r="C140" s="34"/>
      <c r="D140" s="34"/>
    </row>
    <row r="141" spans="1:4">
      <c r="A141" s="20"/>
      <c r="B141" s="33"/>
      <c r="C141" s="34"/>
      <c r="D141" s="34"/>
    </row>
    <row r="142" spans="1:4">
      <c r="A142" s="20"/>
      <c r="B142" s="33"/>
      <c r="C142" s="34"/>
      <c r="D142" s="34"/>
    </row>
    <row r="143" spans="1:4">
      <c r="A143" s="20"/>
      <c r="B143" s="33"/>
      <c r="C143" s="34"/>
      <c r="D143" s="34"/>
    </row>
    <row r="144" spans="1:4">
      <c r="A144" s="20"/>
      <c r="B144" s="33"/>
      <c r="C144" s="34"/>
      <c r="D144" s="34"/>
    </row>
    <row r="145" spans="1:4">
      <c r="A145" s="20"/>
      <c r="B145" s="33"/>
      <c r="C145" s="34"/>
      <c r="D145" s="34"/>
    </row>
    <row r="146" spans="1:4">
      <c r="A146" s="20"/>
      <c r="B146" s="33"/>
      <c r="C146" s="34"/>
      <c r="D146" s="34"/>
    </row>
    <row r="147" spans="1:4">
      <c r="A147" s="20"/>
      <c r="B147" s="33"/>
      <c r="C147" s="34"/>
      <c r="D147" s="34"/>
    </row>
    <row r="148" spans="1:4">
      <c r="A148" s="20"/>
      <c r="B148" s="33"/>
      <c r="C148" s="34"/>
      <c r="D148" s="34"/>
    </row>
    <row r="149" spans="1:4">
      <c r="A149" s="20"/>
      <c r="B149" s="33"/>
      <c r="C149" s="34"/>
      <c r="D149" s="34"/>
    </row>
    <row r="150" spans="1:4">
      <c r="A150" s="20"/>
      <c r="B150" s="33"/>
      <c r="C150" s="34"/>
      <c r="D150" s="34"/>
    </row>
    <row r="151" spans="1:4">
      <c r="A151" s="20"/>
      <c r="B151" s="33"/>
      <c r="C151" s="34"/>
      <c r="D151" s="34"/>
    </row>
    <row r="152" spans="1:4">
      <c r="A152" s="20"/>
      <c r="B152" s="33"/>
      <c r="C152" s="34"/>
      <c r="D152" s="34"/>
    </row>
    <row r="153" spans="1:4">
      <c r="A153" s="20"/>
      <c r="B153" s="33"/>
      <c r="C153" s="34"/>
      <c r="D153" s="34"/>
    </row>
    <row r="154" spans="1:4">
      <c r="A154" s="20"/>
      <c r="B154" s="33"/>
      <c r="C154" s="34"/>
      <c r="D154" s="34"/>
    </row>
    <row r="155" spans="1:4">
      <c r="A155" s="20"/>
      <c r="B155" s="33"/>
      <c r="C155" s="34"/>
      <c r="D155" s="34"/>
    </row>
    <row r="156" spans="1:4">
      <c r="A156" s="20"/>
      <c r="B156" s="33"/>
      <c r="C156" s="34"/>
      <c r="D156" s="34"/>
    </row>
    <row r="157" spans="1:4">
      <c r="A157" s="20"/>
      <c r="B157" s="33"/>
      <c r="C157" s="34"/>
      <c r="D157" s="34"/>
    </row>
    <row r="158" spans="1:4">
      <c r="A158" s="20"/>
      <c r="B158" s="33"/>
      <c r="C158" s="34"/>
      <c r="D158" s="34"/>
    </row>
    <row r="159" spans="1:4">
      <c r="A159" s="20"/>
      <c r="B159" s="33"/>
      <c r="C159" s="34"/>
      <c r="D159" s="34"/>
    </row>
    <row r="160" spans="1:4">
      <c r="A160" s="20"/>
      <c r="B160" s="33"/>
      <c r="C160" s="34"/>
      <c r="D160" s="34"/>
    </row>
    <row r="161" spans="1:4">
      <c r="A161" s="20"/>
      <c r="B161" s="33"/>
      <c r="C161" s="34"/>
      <c r="D161" s="34"/>
    </row>
    <row r="162" spans="1:4">
      <c r="A162" s="20"/>
      <c r="B162" s="33"/>
      <c r="C162" s="34"/>
      <c r="D162" s="34"/>
    </row>
    <row r="163" spans="1:4">
      <c r="A163" s="20"/>
      <c r="B163" s="33"/>
      <c r="C163" s="34"/>
      <c r="D163" s="34"/>
    </row>
    <row r="164" spans="1:4">
      <c r="A164" s="20"/>
      <c r="B164" s="33"/>
      <c r="C164" s="34"/>
      <c r="D164" s="34"/>
    </row>
    <row r="165" spans="1:4">
      <c r="A165" s="20"/>
      <c r="B165" s="33"/>
      <c r="C165" s="34"/>
      <c r="D165" s="34"/>
    </row>
    <row r="166" spans="1:4">
      <c r="A166" s="20"/>
      <c r="B166" s="33"/>
      <c r="C166" s="34"/>
      <c r="D166" s="34"/>
    </row>
    <row r="167" spans="1:4">
      <c r="A167" s="20"/>
      <c r="B167" s="33"/>
      <c r="C167" s="34"/>
      <c r="D167" s="34"/>
    </row>
    <row r="168" spans="1:4">
      <c r="A168" s="20"/>
      <c r="B168" s="33"/>
      <c r="C168" s="34"/>
      <c r="D168" s="34"/>
    </row>
    <row r="169" spans="1:4">
      <c r="A169" s="20"/>
      <c r="B169" s="33"/>
      <c r="C169" s="34"/>
      <c r="D169" s="34"/>
    </row>
    <row r="170" spans="1:4">
      <c r="A170" s="20"/>
      <c r="B170" s="33"/>
      <c r="C170" s="34"/>
      <c r="D170" s="34"/>
    </row>
    <row r="171" spans="1:4">
      <c r="A171" s="20"/>
      <c r="B171" s="33"/>
      <c r="C171" s="34"/>
      <c r="D171" s="34"/>
    </row>
    <row r="172" spans="1:4">
      <c r="A172" s="20"/>
      <c r="B172" s="33"/>
      <c r="C172" s="34"/>
      <c r="D172" s="34"/>
    </row>
    <row r="173" spans="1:4">
      <c r="A173" s="20"/>
      <c r="B173" s="33"/>
      <c r="C173" s="34"/>
      <c r="D173" s="34"/>
    </row>
    <row r="174" spans="1:4">
      <c r="A174" s="20"/>
      <c r="B174" s="33"/>
      <c r="C174" s="34"/>
      <c r="D174" s="34"/>
    </row>
    <row r="175" spans="1:4">
      <c r="A175" s="20"/>
      <c r="B175" s="33"/>
      <c r="C175" s="34"/>
      <c r="D175" s="34"/>
    </row>
    <row r="176" spans="1:4">
      <c r="A176" s="20"/>
      <c r="B176" s="33"/>
      <c r="C176" s="34"/>
      <c r="D176" s="34"/>
    </row>
    <row r="177" spans="1:4">
      <c r="A177" s="20"/>
      <c r="B177" s="33"/>
      <c r="C177" s="34"/>
      <c r="D177" s="34"/>
    </row>
    <row r="178" spans="1:4">
      <c r="A178" s="20"/>
      <c r="B178" s="33"/>
      <c r="C178" s="34"/>
      <c r="D178" s="34"/>
    </row>
    <row r="179" spans="1:4">
      <c r="A179" s="20"/>
      <c r="B179" s="33"/>
      <c r="C179" s="34"/>
      <c r="D179" s="34"/>
    </row>
    <row r="180" spans="1:4">
      <c r="A180" s="20"/>
      <c r="B180" s="33"/>
      <c r="C180" s="34"/>
      <c r="D180" s="34"/>
    </row>
    <row r="181" spans="1:4">
      <c r="A181" s="20"/>
      <c r="B181" s="33"/>
      <c r="C181" s="34"/>
      <c r="D181" s="34"/>
    </row>
    <row r="182" spans="1:4">
      <c r="A182" s="20"/>
      <c r="B182" s="33"/>
      <c r="C182" s="34"/>
      <c r="D182" s="34"/>
    </row>
    <row r="183" spans="1:4">
      <c r="A183" s="20"/>
      <c r="B183" s="33"/>
      <c r="C183" s="34"/>
      <c r="D183" s="34"/>
    </row>
    <row r="184" spans="1:4">
      <c r="A184" s="20"/>
      <c r="B184" s="33"/>
      <c r="C184" s="34"/>
      <c r="D184" s="34"/>
    </row>
    <row r="185" spans="1:4">
      <c r="A185" s="20"/>
      <c r="B185" s="33"/>
      <c r="C185" s="34"/>
      <c r="D185" s="34"/>
    </row>
    <row r="186" spans="1:4">
      <c r="A186" s="20"/>
      <c r="B186" s="33"/>
      <c r="C186" s="34"/>
      <c r="D186" s="34"/>
    </row>
    <row r="187" spans="1:4">
      <c r="A187" s="20"/>
      <c r="B187" s="33"/>
      <c r="C187" s="34"/>
      <c r="D187" s="34"/>
    </row>
    <row r="188" spans="1:4">
      <c r="A188" s="20"/>
      <c r="B188" s="33"/>
      <c r="C188" s="34"/>
      <c r="D188" s="34"/>
    </row>
    <row r="189" spans="1:4">
      <c r="A189" s="20"/>
      <c r="B189" s="33"/>
      <c r="C189" s="34"/>
      <c r="D189" s="34"/>
    </row>
    <row r="190" spans="1:4">
      <c r="A190" s="20"/>
      <c r="B190" s="33"/>
      <c r="C190" s="34"/>
      <c r="D190" s="34"/>
    </row>
    <row r="191" spans="1:4">
      <c r="A191" s="20"/>
      <c r="B191" s="33"/>
      <c r="C191" s="34"/>
      <c r="D191" s="34"/>
    </row>
    <row r="192" spans="1:4">
      <c r="A192" s="20"/>
      <c r="B192" s="33"/>
      <c r="C192" s="34"/>
      <c r="D192" s="34"/>
    </row>
    <row r="193" spans="1:4">
      <c r="A193" s="20"/>
      <c r="B193" s="33"/>
      <c r="C193" s="34"/>
      <c r="D193" s="34"/>
    </row>
    <row r="194" spans="1:4">
      <c r="A194" s="20"/>
      <c r="B194" s="33"/>
      <c r="C194" s="34"/>
      <c r="D194" s="34"/>
    </row>
    <row r="195" spans="1:4">
      <c r="A195" s="20"/>
      <c r="B195" s="33"/>
      <c r="C195" s="34"/>
      <c r="D195" s="34"/>
    </row>
    <row r="196" spans="1:4">
      <c r="A196" s="20"/>
      <c r="B196" s="33"/>
      <c r="C196" s="34"/>
      <c r="D196" s="34"/>
    </row>
    <row r="197" spans="1:4">
      <c r="A197" s="20"/>
      <c r="B197" s="33"/>
      <c r="C197" s="34"/>
      <c r="D197" s="34"/>
    </row>
    <row r="198" spans="1:4">
      <c r="A198" s="20"/>
      <c r="B198" s="33"/>
      <c r="C198" s="34"/>
      <c r="D198" s="34"/>
    </row>
    <row r="199" spans="1:4">
      <c r="A199" s="20"/>
      <c r="B199" s="33"/>
      <c r="C199" s="34"/>
      <c r="D199" s="34"/>
    </row>
    <row r="200" spans="1:4">
      <c r="A200" s="20"/>
      <c r="B200" s="33"/>
      <c r="C200" s="34"/>
      <c r="D200" s="34"/>
    </row>
    <row r="201" spans="1:4">
      <c r="A201" s="20"/>
      <c r="B201" s="33"/>
      <c r="C201" s="34"/>
      <c r="D201" s="34"/>
    </row>
    <row r="202" spans="1:4">
      <c r="A202" s="20"/>
      <c r="B202" s="33"/>
      <c r="C202" s="34"/>
      <c r="D202" s="34"/>
    </row>
    <row r="203" spans="1:4">
      <c r="A203" s="20"/>
      <c r="B203" s="33"/>
      <c r="C203" s="34"/>
      <c r="D203" s="34"/>
    </row>
    <row r="204" spans="1:4">
      <c r="A204" s="20"/>
      <c r="B204" s="33"/>
      <c r="C204" s="34"/>
      <c r="D204" s="34"/>
    </row>
    <row r="205" spans="1:4">
      <c r="A205" s="20"/>
      <c r="B205" s="33"/>
      <c r="C205" s="34"/>
      <c r="D205" s="34"/>
    </row>
    <row r="206" spans="1:4">
      <c r="A206" s="20"/>
      <c r="B206" s="33"/>
      <c r="C206" s="34"/>
      <c r="D206" s="34"/>
    </row>
    <row r="207" spans="1:4">
      <c r="A207" s="20"/>
      <c r="B207" s="33"/>
      <c r="C207" s="34"/>
      <c r="D207" s="34"/>
    </row>
    <row r="208" spans="1:4">
      <c r="A208" s="20"/>
      <c r="B208" s="33"/>
      <c r="C208" s="34"/>
      <c r="D208" s="34"/>
    </row>
    <row r="209" spans="1:4">
      <c r="A209" s="20"/>
      <c r="B209" s="33"/>
      <c r="C209" s="34"/>
      <c r="D209" s="34"/>
    </row>
    <row r="210" spans="1:4">
      <c r="A210" s="20"/>
      <c r="B210" s="33"/>
      <c r="C210" s="34"/>
      <c r="D210" s="34"/>
    </row>
    <row r="211" spans="1:4">
      <c r="A211" s="20"/>
      <c r="B211" s="33"/>
      <c r="C211" s="34"/>
      <c r="D211" s="34"/>
    </row>
    <row r="212" spans="1:4">
      <c r="A212" s="20"/>
      <c r="B212" s="33"/>
      <c r="C212" s="34"/>
      <c r="D212" s="34"/>
    </row>
    <row r="213" spans="1:4">
      <c r="A213" s="20"/>
      <c r="B213" s="33"/>
      <c r="C213" s="34"/>
      <c r="D213" s="34"/>
    </row>
    <row r="214" spans="1:4">
      <c r="A214" s="20"/>
      <c r="B214" s="33"/>
      <c r="C214" s="34"/>
      <c r="D214" s="34"/>
    </row>
    <row r="215" spans="1:4">
      <c r="A215" s="20"/>
      <c r="B215" s="33"/>
      <c r="C215" s="34"/>
      <c r="D215" s="34"/>
    </row>
    <row r="216" spans="1:4">
      <c r="A216" s="20"/>
      <c r="B216" s="33"/>
      <c r="C216" s="34"/>
      <c r="D216" s="34"/>
    </row>
    <row r="217" spans="1:4">
      <c r="A217" s="20"/>
      <c r="B217" s="33"/>
      <c r="C217" s="34"/>
      <c r="D217" s="34"/>
    </row>
    <row r="218" spans="1:4">
      <c r="A218" s="20"/>
      <c r="B218" s="33"/>
      <c r="C218" s="34"/>
      <c r="D218" s="34"/>
    </row>
    <row r="219" spans="1:4">
      <c r="A219" s="20"/>
      <c r="B219" s="33"/>
      <c r="C219" s="34"/>
      <c r="D219" s="34"/>
    </row>
    <row r="220" spans="1:4">
      <c r="A220" s="20"/>
      <c r="B220" s="33"/>
      <c r="C220" s="34"/>
      <c r="D220" s="34"/>
    </row>
    <row r="221" spans="1:4">
      <c r="A221" s="20"/>
      <c r="B221" s="33"/>
      <c r="C221" s="34"/>
      <c r="D221" s="34"/>
    </row>
    <row r="222" spans="1:4">
      <c r="A222" s="20"/>
      <c r="B222" s="33"/>
      <c r="C222" s="34"/>
      <c r="D222" s="34"/>
    </row>
    <row r="223" spans="1:4">
      <c r="A223" s="20"/>
      <c r="B223" s="33"/>
      <c r="C223" s="34"/>
      <c r="D223" s="34"/>
    </row>
    <row r="224" spans="1:4">
      <c r="A224" s="20"/>
      <c r="B224" s="33"/>
      <c r="C224" s="34"/>
      <c r="D224" s="34"/>
    </row>
    <row r="225" spans="1:4">
      <c r="A225" s="20"/>
      <c r="B225" s="33"/>
      <c r="C225" s="34"/>
      <c r="D225" s="34"/>
    </row>
    <row r="226" spans="1:4">
      <c r="A226" s="20"/>
      <c r="B226" s="33"/>
      <c r="C226" s="34"/>
      <c r="D226" s="34"/>
    </row>
    <row r="227" spans="1:4">
      <c r="A227" s="20"/>
      <c r="B227" s="33"/>
      <c r="C227" s="34"/>
      <c r="D227" s="34"/>
    </row>
    <row r="228" spans="1:4">
      <c r="A228" s="20"/>
      <c r="B228" s="33"/>
      <c r="C228" s="34"/>
      <c r="D228" s="34"/>
    </row>
    <row r="229" spans="1:4">
      <c r="A229" s="20"/>
      <c r="B229" s="33"/>
      <c r="C229" s="34"/>
      <c r="D229" s="34"/>
    </row>
    <row r="230" spans="1:4">
      <c r="A230" s="20"/>
      <c r="B230" s="33"/>
      <c r="C230" s="34"/>
      <c r="D230" s="34"/>
    </row>
    <row r="231" spans="1:4">
      <c r="A231" s="20"/>
      <c r="B231" s="33"/>
      <c r="C231" s="34"/>
      <c r="D231" s="34"/>
    </row>
    <row r="232" spans="1:4">
      <c r="A232" s="20"/>
      <c r="B232" s="33"/>
      <c r="C232" s="34"/>
      <c r="D232" s="34"/>
    </row>
    <row r="233" spans="1:4">
      <c r="A233" s="20"/>
      <c r="B233" s="33"/>
      <c r="C233" s="34"/>
      <c r="D233" s="34"/>
    </row>
    <row r="234" spans="1:4">
      <c r="A234" s="20"/>
      <c r="B234" s="33"/>
      <c r="C234" s="34"/>
      <c r="D234" s="34"/>
    </row>
    <row r="235" spans="1:4">
      <c r="A235" s="20"/>
      <c r="B235" s="33"/>
      <c r="C235" s="34"/>
      <c r="D235" s="34"/>
    </row>
    <row r="236" spans="1:4">
      <c r="A236" s="20"/>
      <c r="B236" s="33"/>
      <c r="C236" s="34"/>
      <c r="D236" s="34"/>
    </row>
    <row r="237" spans="1:4">
      <c r="A237" s="20"/>
      <c r="B237" s="33"/>
      <c r="C237" s="34"/>
      <c r="D237" s="34"/>
    </row>
    <row r="238" spans="1:4">
      <c r="A238" s="20"/>
      <c r="B238" s="33"/>
      <c r="C238" s="34"/>
      <c r="D238" s="34"/>
    </row>
    <row r="239" spans="1:4">
      <c r="A239" s="20"/>
      <c r="B239" s="33"/>
      <c r="C239" s="34"/>
      <c r="D239" s="34"/>
    </row>
    <row r="240" spans="1:4">
      <c r="A240" s="20"/>
      <c r="B240" s="33"/>
      <c r="C240" s="34"/>
      <c r="D240" s="34"/>
    </row>
    <row r="241" spans="1:4">
      <c r="A241" s="20"/>
      <c r="B241" s="33"/>
      <c r="C241" s="34"/>
      <c r="D241" s="34"/>
    </row>
    <row r="242" spans="1:4">
      <c r="A242" s="20"/>
      <c r="B242" s="33"/>
      <c r="C242" s="34"/>
      <c r="D242" s="34"/>
    </row>
    <row r="243" spans="1:4">
      <c r="A243" s="20"/>
      <c r="B243" s="33"/>
      <c r="C243" s="34"/>
      <c r="D243" s="34"/>
    </row>
    <row r="244" spans="1:4">
      <c r="A244" s="20"/>
      <c r="B244" s="33"/>
      <c r="C244" s="34"/>
      <c r="D244" s="34"/>
    </row>
    <row r="245" spans="1:4">
      <c r="A245" s="20"/>
      <c r="B245" s="33"/>
      <c r="C245" s="34"/>
      <c r="D245" s="34"/>
    </row>
    <row r="246" spans="1:4">
      <c r="A246" s="20"/>
      <c r="B246" s="33"/>
      <c r="C246" s="34"/>
      <c r="D246" s="34"/>
    </row>
    <row r="247" spans="1:4">
      <c r="A247" s="20"/>
      <c r="B247" s="33"/>
      <c r="C247" s="34"/>
      <c r="D247" s="34"/>
    </row>
    <row r="248" spans="1:4">
      <c r="A248" s="20"/>
      <c r="B248" s="33"/>
      <c r="C248" s="34"/>
      <c r="D248" s="34"/>
    </row>
    <row r="249" spans="1:4">
      <c r="A249" s="20"/>
      <c r="B249" s="33"/>
      <c r="C249" s="34"/>
      <c r="D249" s="34"/>
    </row>
    <row r="250" spans="1:4">
      <c r="A250" s="20"/>
      <c r="B250" s="33"/>
      <c r="C250" s="34"/>
      <c r="D250" s="34"/>
    </row>
    <row r="251" spans="1:4">
      <c r="A251" s="20"/>
      <c r="B251" s="33"/>
      <c r="C251" s="34"/>
      <c r="D251" s="34"/>
    </row>
    <row r="252" spans="1:4">
      <c r="A252" s="20"/>
      <c r="B252" s="33"/>
      <c r="C252" s="34"/>
      <c r="D252" s="34"/>
    </row>
    <row r="253" spans="1:4">
      <c r="A253" s="20"/>
      <c r="B253" s="33"/>
      <c r="C253" s="34"/>
      <c r="D253" s="34"/>
    </row>
    <row r="254" spans="1:4">
      <c r="A254" s="20"/>
      <c r="B254" s="33"/>
      <c r="C254" s="34"/>
      <c r="D254" s="34"/>
    </row>
    <row r="255" spans="1:4">
      <c r="A255" s="20"/>
      <c r="B255" s="33"/>
      <c r="C255" s="34"/>
      <c r="D255" s="34"/>
    </row>
    <row r="256" spans="1:4">
      <c r="A256" s="20"/>
      <c r="B256" s="33"/>
      <c r="C256" s="34"/>
      <c r="D256" s="34"/>
    </row>
    <row r="257" spans="1:4">
      <c r="A257" s="20"/>
      <c r="B257" s="33"/>
      <c r="C257" s="34"/>
      <c r="D257" s="34"/>
    </row>
    <row r="258" spans="1:4">
      <c r="A258" s="20"/>
      <c r="B258" s="33"/>
      <c r="C258" s="34"/>
      <c r="D258" s="34"/>
    </row>
    <row r="259" spans="1:4">
      <c r="A259" s="20"/>
      <c r="B259" s="33"/>
      <c r="C259" s="34"/>
      <c r="D259" s="34"/>
    </row>
    <row r="260" spans="1:4">
      <c r="A260" s="20"/>
      <c r="B260" s="33"/>
      <c r="C260" s="34"/>
      <c r="D260" s="34"/>
    </row>
    <row r="261" spans="1:4">
      <c r="A261" s="20"/>
      <c r="B261" s="33"/>
      <c r="C261" s="34"/>
      <c r="D261" s="34"/>
    </row>
    <row r="262" spans="1:4">
      <c r="A262" s="20"/>
      <c r="B262" s="33"/>
      <c r="C262" s="34"/>
      <c r="D262" s="34"/>
    </row>
    <row r="263" spans="1:4">
      <c r="A263" s="20"/>
      <c r="B263" s="33"/>
      <c r="C263" s="34"/>
      <c r="D263" s="34"/>
    </row>
    <row r="264" spans="1:4">
      <c r="A264" s="20"/>
      <c r="B264" s="33"/>
      <c r="C264" s="34"/>
      <c r="D264" s="34"/>
    </row>
    <row r="265" spans="1:4">
      <c r="A265" s="20"/>
      <c r="B265" s="33"/>
      <c r="C265" s="34"/>
      <c r="D265" s="34"/>
    </row>
    <row r="266" spans="1:4">
      <c r="A266" s="20"/>
      <c r="B266" s="33"/>
      <c r="C266" s="34"/>
      <c r="D266" s="34"/>
    </row>
    <row r="267" spans="1:4">
      <c r="A267" s="20"/>
      <c r="B267" s="33"/>
      <c r="C267" s="34"/>
      <c r="D267" s="34"/>
    </row>
    <row r="268" spans="1:4">
      <c r="A268" s="20"/>
      <c r="B268" s="33"/>
      <c r="C268" s="34"/>
      <c r="D268" s="34"/>
    </row>
    <row r="269" spans="1:4">
      <c r="A269" s="20"/>
      <c r="B269" s="33"/>
      <c r="C269" s="34"/>
      <c r="D269" s="34"/>
    </row>
    <row r="270" spans="1:4">
      <c r="A270" s="20"/>
      <c r="B270" s="33"/>
      <c r="C270" s="34"/>
      <c r="D270" s="34"/>
    </row>
    <row r="271" spans="1:4">
      <c r="A271" s="20"/>
      <c r="B271" s="33"/>
      <c r="C271" s="34"/>
      <c r="D271" s="34"/>
    </row>
    <row r="272" spans="1:4">
      <c r="A272" s="20"/>
      <c r="B272" s="33"/>
      <c r="C272" s="34"/>
      <c r="D272" s="34"/>
    </row>
    <row r="273" spans="1:4">
      <c r="A273" s="20"/>
      <c r="B273" s="33"/>
      <c r="C273" s="34"/>
      <c r="D273" s="34"/>
    </row>
    <row r="274" spans="1:4">
      <c r="A274" s="20"/>
      <c r="B274" s="33"/>
      <c r="C274" s="34"/>
      <c r="D274" s="34"/>
    </row>
    <row r="275" spans="1:4">
      <c r="A275" s="20"/>
      <c r="B275" s="33"/>
      <c r="C275" s="34"/>
      <c r="D275" s="34"/>
    </row>
    <row r="276" spans="1:4">
      <c r="A276" s="20"/>
      <c r="B276" s="33"/>
      <c r="C276" s="34"/>
      <c r="D276" s="34"/>
    </row>
    <row r="277" spans="1:4">
      <c r="A277" s="20"/>
      <c r="B277" s="33"/>
      <c r="C277" s="34"/>
      <c r="D277" s="34"/>
    </row>
    <row r="278" spans="1:4">
      <c r="A278" s="20"/>
      <c r="B278" s="33"/>
      <c r="C278" s="34"/>
      <c r="D278" s="34"/>
    </row>
    <row r="279" spans="1:4">
      <c r="A279" s="20"/>
      <c r="B279" s="33"/>
      <c r="C279" s="34"/>
      <c r="D279" s="34"/>
    </row>
    <row r="280" spans="1:4">
      <c r="A280" s="20"/>
      <c r="B280" s="33"/>
      <c r="C280" s="34"/>
      <c r="D280" s="34"/>
    </row>
    <row r="281" spans="1:4">
      <c r="A281" s="20"/>
      <c r="B281" s="33"/>
      <c r="C281" s="34"/>
      <c r="D281" s="34"/>
    </row>
    <row r="282" spans="1:4">
      <c r="A282" s="20"/>
      <c r="B282" s="33"/>
      <c r="C282" s="34"/>
      <c r="D282" s="34"/>
    </row>
    <row r="283" spans="1:4">
      <c r="A283" s="20"/>
      <c r="B283" s="33"/>
      <c r="C283" s="34"/>
      <c r="D283" s="34"/>
    </row>
    <row r="284" spans="1:4">
      <c r="A284" s="20"/>
      <c r="B284" s="33"/>
      <c r="C284" s="34"/>
      <c r="D284" s="34"/>
    </row>
    <row r="285" spans="1:4">
      <c r="A285" s="20"/>
      <c r="B285" s="33"/>
      <c r="C285" s="34"/>
      <c r="D285" s="34"/>
    </row>
    <row r="286" spans="1:4">
      <c r="A286" s="20"/>
      <c r="B286" s="33"/>
      <c r="C286" s="34"/>
      <c r="D286" s="34"/>
    </row>
    <row r="287" spans="1:4">
      <c r="A287" s="20"/>
      <c r="B287" s="33"/>
      <c r="C287" s="34"/>
      <c r="D287" s="34"/>
    </row>
    <row r="288" spans="1:4">
      <c r="A288" s="20"/>
      <c r="B288" s="33"/>
      <c r="C288" s="34"/>
      <c r="D288" s="34"/>
    </row>
    <row r="289" spans="1:4">
      <c r="A289" s="20"/>
      <c r="B289" s="33"/>
      <c r="C289" s="34"/>
      <c r="D289" s="34"/>
    </row>
    <row r="290" spans="1:4">
      <c r="A290" s="20"/>
      <c r="B290" s="33"/>
      <c r="C290" s="34"/>
      <c r="D290" s="34"/>
    </row>
    <row r="291" spans="1:4">
      <c r="A291" s="20"/>
      <c r="B291" s="33"/>
      <c r="C291" s="34"/>
      <c r="D291" s="34"/>
    </row>
    <row r="292" spans="1:4">
      <c r="A292" s="20"/>
      <c r="B292" s="33"/>
      <c r="C292" s="34"/>
      <c r="D292" s="34"/>
    </row>
    <row r="293" spans="1:4">
      <c r="A293" s="20"/>
      <c r="B293" s="33"/>
      <c r="C293" s="34"/>
      <c r="D293" s="34"/>
    </row>
    <row r="294" spans="1:4">
      <c r="A294" s="20"/>
      <c r="B294" s="33"/>
      <c r="C294" s="34"/>
      <c r="D294" s="34"/>
    </row>
    <row r="295" spans="1:4">
      <c r="A295" s="20"/>
      <c r="B295" s="33"/>
      <c r="C295" s="34"/>
      <c r="D295" s="34"/>
    </row>
    <row r="296" spans="1:4">
      <c r="A296" s="20"/>
      <c r="B296" s="33"/>
      <c r="C296" s="34"/>
      <c r="D296" s="34"/>
    </row>
    <row r="297" spans="1:4">
      <c r="A297" s="20"/>
      <c r="B297" s="33"/>
      <c r="C297" s="34"/>
      <c r="D297" s="34"/>
    </row>
    <row r="298" spans="1:4">
      <c r="A298" s="20"/>
      <c r="B298" s="33"/>
      <c r="C298" s="34"/>
      <c r="D298" s="34"/>
    </row>
    <row r="299" spans="1:4">
      <c r="A299" s="20"/>
      <c r="B299" s="33"/>
      <c r="C299" s="34"/>
      <c r="D299" s="34"/>
    </row>
    <row r="300" spans="1:4">
      <c r="A300" s="20"/>
      <c r="B300" s="33"/>
      <c r="C300" s="34"/>
      <c r="D300" s="34"/>
    </row>
    <row r="301" spans="1:4">
      <c r="A301" s="20"/>
      <c r="B301" s="33"/>
      <c r="C301" s="34"/>
      <c r="D301" s="34"/>
    </row>
    <row r="302" spans="1:4">
      <c r="A302" s="20"/>
      <c r="B302" s="33"/>
      <c r="C302" s="34"/>
      <c r="D302" s="34"/>
    </row>
    <row r="303" spans="1:4">
      <c r="A303" s="20"/>
      <c r="B303" s="33"/>
      <c r="C303" s="34"/>
      <c r="D303" s="34"/>
    </row>
    <row r="304" spans="1:4">
      <c r="A304" s="20"/>
      <c r="B304" s="33"/>
      <c r="C304" s="34"/>
      <c r="D304" s="34"/>
    </row>
    <row r="305" spans="1:4">
      <c r="A305" s="20"/>
      <c r="B305" s="33"/>
      <c r="C305" s="34"/>
      <c r="D305" s="34"/>
    </row>
    <row r="306" spans="1:4">
      <c r="A306" s="20"/>
      <c r="B306" s="33"/>
      <c r="C306" s="34"/>
      <c r="D306" s="34"/>
    </row>
    <row r="307" spans="1:4">
      <c r="A307" s="20"/>
      <c r="B307" s="33"/>
      <c r="C307" s="34"/>
      <c r="D307" s="34"/>
    </row>
    <row r="308" spans="1:4">
      <c r="A308" s="20"/>
      <c r="B308" s="33"/>
      <c r="C308" s="34"/>
      <c r="D308" s="34"/>
    </row>
    <row r="309" spans="1:4">
      <c r="A309" s="20"/>
      <c r="B309" s="33"/>
      <c r="C309" s="34"/>
      <c r="D309" s="34"/>
    </row>
    <row r="310" spans="1:4">
      <c r="A310" s="20"/>
      <c r="B310" s="33"/>
      <c r="C310" s="34"/>
      <c r="D310" s="34"/>
    </row>
    <row r="311" spans="1:4">
      <c r="A311" s="20"/>
      <c r="B311" s="33"/>
      <c r="C311" s="34"/>
      <c r="D311" s="34"/>
    </row>
    <row r="312" spans="1:4">
      <c r="A312" s="20"/>
      <c r="B312" s="33"/>
      <c r="C312" s="34"/>
      <c r="D312" s="34"/>
    </row>
    <row r="313" spans="1:4">
      <c r="A313" s="20"/>
      <c r="B313" s="33"/>
      <c r="C313" s="34"/>
      <c r="D313" s="34"/>
    </row>
    <row r="314" spans="1:4">
      <c r="A314" s="20"/>
      <c r="B314" s="33"/>
      <c r="C314" s="34"/>
      <c r="D314" s="34"/>
    </row>
    <row r="315" spans="1:4">
      <c r="A315" s="20"/>
      <c r="B315" s="33"/>
      <c r="C315" s="34"/>
      <c r="D315" s="34"/>
    </row>
    <row r="316" spans="1:4">
      <c r="A316" s="20"/>
      <c r="B316" s="33"/>
      <c r="C316" s="34"/>
      <c r="D316" s="34"/>
    </row>
    <row r="317" spans="1:4">
      <c r="A317" s="20"/>
      <c r="B317" s="33"/>
      <c r="C317" s="34"/>
      <c r="D317" s="34"/>
    </row>
    <row r="318" spans="1:4">
      <c r="A318" s="20"/>
      <c r="B318" s="33"/>
      <c r="C318" s="34"/>
      <c r="D318" s="34"/>
    </row>
    <row r="319" spans="1:4">
      <c r="A319" s="20"/>
      <c r="B319" s="33"/>
      <c r="C319" s="34"/>
      <c r="D319" s="34"/>
    </row>
    <row r="320" spans="1:4">
      <c r="A320" s="20"/>
      <c r="B320" s="33"/>
      <c r="C320" s="34"/>
      <c r="D320" s="34"/>
    </row>
    <row r="321" spans="1:4">
      <c r="A321" s="20"/>
      <c r="B321" s="33"/>
      <c r="C321" s="34"/>
      <c r="D321" s="34"/>
    </row>
    <row r="322" spans="1:4">
      <c r="A322" s="20"/>
      <c r="B322" s="33"/>
      <c r="C322" s="34"/>
      <c r="D322" s="34"/>
    </row>
    <row r="323" spans="1:4">
      <c r="A323" s="20"/>
      <c r="B323" s="33"/>
      <c r="C323" s="34"/>
      <c r="D323" s="34"/>
    </row>
    <row r="324" spans="1:4">
      <c r="A324" s="20"/>
      <c r="B324" s="33"/>
      <c r="C324" s="34"/>
      <c r="D324" s="34"/>
    </row>
    <row r="325" spans="1:4">
      <c r="A325" s="20"/>
      <c r="B325" s="33"/>
      <c r="C325" s="34"/>
      <c r="D325" s="34"/>
    </row>
    <row r="326" spans="1:4">
      <c r="A326" s="20"/>
      <c r="B326" s="33"/>
      <c r="C326" s="34"/>
      <c r="D326" s="34"/>
    </row>
    <row r="327" spans="1:4">
      <c r="A327" s="20"/>
      <c r="B327" s="33"/>
      <c r="C327" s="34"/>
      <c r="D327" s="34"/>
    </row>
    <row r="328" spans="1:4">
      <c r="A328" s="20"/>
      <c r="B328" s="33"/>
      <c r="C328" s="34"/>
      <c r="D328" s="34"/>
    </row>
    <row r="329" spans="1:4">
      <c r="A329" s="20"/>
      <c r="B329" s="33"/>
      <c r="C329" s="34"/>
      <c r="D329" s="34"/>
    </row>
    <row r="330" spans="1:4">
      <c r="A330" s="20"/>
      <c r="B330" s="33"/>
      <c r="C330" s="34"/>
      <c r="D330" s="34"/>
    </row>
    <row r="331" spans="1:4">
      <c r="A331" s="20"/>
      <c r="B331" s="33"/>
      <c r="C331" s="34"/>
      <c r="D331" s="34"/>
    </row>
    <row r="332" spans="1:4">
      <c r="A332" s="20"/>
      <c r="B332" s="33"/>
      <c r="C332" s="34"/>
      <c r="D332" s="34"/>
    </row>
    <row r="333" spans="1:4">
      <c r="A333" s="20"/>
      <c r="B333" s="33"/>
      <c r="C333" s="34"/>
      <c r="D333" s="34"/>
    </row>
    <row r="334" spans="1:4">
      <c r="A334" s="20"/>
      <c r="B334" s="33"/>
      <c r="C334" s="34"/>
      <c r="D334" s="34"/>
    </row>
    <row r="335" spans="1:4">
      <c r="A335" s="20"/>
      <c r="B335" s="33"/>
      <c r="C335" s="34"/>
      <c r="D335" s="34"/>
    </row>
    <row r="336" spans="1:4">
      <c r="A336" s="20"/>
      <c r="B336" s="33"/>
      <c r="C336" s="34"/>
      <c r="D336" s="34"/>
    </row>
    <row r="337" spans="1:4">
      <c r="A337" s="20"/>
      <c r="B337" s="33"/>
      <c r="C337" s="34"/>
      <c r="D337" s="34"/>
    </row>
    <row r="338" spans="1:4">
      <c r="A338" s="20"/>
      <c r="B338" s="33"/>
      <c r="C338" s="34"/>
      <c r="D338" s="34"/>
    </row>
    <row r="339" spans="1:4">
      <c r="A339" s="20"/>
      <c r="B339" s="33"/>
      <c r="C339" s="34"/>
      <c r="D339" s="34"/>
    </row>
    <row r="340" spans="1:4">
      <c r="A340" s="20"/>
      <c r="B340" s="33"/>
      <c r="C340" s="34"/>
      <c r="D340" s="34"/>
    </row>
    <row r="341" spans="1:4">
      <c r="A341" s="20"/>
      <c r="B341" s="33"/>
      <c r="C341" s="34"/>
      <c r="D341" s="34"/>
    </row>
    <row r="342" spans="1:4">
      <c r="A342" s="20"/>
      <c r="B342" s="33"/>
      <c r="C342" s="34"/>
      <c r="D342" s="34"/>
    </row>
    <row r="343" spans="1:4">
      <c r="A343" s="20"/>
      <c r="B343" s="33"/>
      <c r="C343" s="34"/>
      <c r="D343" s="34"/>
    </row>
    <row r="344" spans="1:4">
      <c r="A344" s="20"/>
      <c r="B344" s="33"/>
      <c r="C344" s="34"/>
      <c r="D344" s="34"/>
    </row>
    <row r="345" spans="1:4">
      <c r="A345" s="20"/>
      <c r="B345" s="33"/>
      <c r="C345" s="34"/>
      <c r="D345" s="34"/>
    </row>
    <row r="346" spans="1:4">
      <c r="A346" s="20"/>
      <c r="B346" s="33"/>
      <c r="C346" s="34"/>
      <c r="D346" s="34"/>
    </row>
    <row r="347" spans="1:4">
      <c r="A347" s="20"/>
      <c r="B347" s="33"/>
      <c r="C347" s="34"/>
      <c r="D347" s="34"/>
    </row>
    <row r="348" spans="1:4">
      <c r="A348" s="20"/>
      <c r="B348" s="33"/>
      <c r="C348" s="34"/>
      <c r="D348" s="34"/>
    </row>
    <row r="349" spans="1:4">
      <c r="A349" s="20"/>
      <c r="B349" s="33"/>
      <c r="C349" s="34"/>
      <c r="D349" s="34"/>
    </row>
    <row r="350" spans="1:4">
      <c r="A350" s="20"/>
      <c r="B350" s="33"/>
      <c r="C350" s="34"/>
      <c r="D350" s="34"/>
    </row>
    <row r="351" spans="1:4">
      <c r="A351" s="20"/>
      <c r="B351" s="33"/>
      <c r="C351" s="34"/>
      <c r="D351" s="34"/>
    </row>
    <row r="352" spans="1:4">
      <c r="A352" s="20"/>
      <c r="B352" s="33"/>
      <c r="C352" s="34"/>
      <c r="D352" s="34"/>
    </row>
    <row r="353" spans="1:4">
      <c r="A353" s="20"/>
      <c r="B353" s="33"/>
      <c r="C353" s="34"/>
      <c r="D353" s="34"/>
    </row>
    <row r="354" spans="1:4">
      <c r="A354" s="20"/>
      <c r="B354" s="33"/>
      <c r="C354" s="34"/>
      <c r="D354" s="34"/>
    </row>
    <row r="355" spans="1:4">
      <c r="A355" s="20"/>
      <c r="B355" s="33"/>
      <c r="C355" s="34"/>
      <c r="D355" s="34"/>
    </row>
    <row r="356" spans="1:4">
      <c r="A356" s="20"/>
      <c r="B356" s="33"/>
      <c r="C356" s="34"/>
      <c r="D356" s="34"/>
    </row>
    <row r="357" spans="1:4">
      <c r="A357" s="20"/>
      <c r="B357" s="33"/>
      <c r="C357" s="34"/>
      <c r="D357" s="34"/>
    </row>
    <row r="358" spans="1:4">
      <c r="A358" s="20"/>
      <c r="B358" s="33"/>
      <c r="C358" s="34"/>
      <c r="D358" s="34"/>
    </row>
    <row r="359" spans="1:4">
      <c r="A359" s="20"/>
      <c r="B359" s="33"/>
      <c r="C359" s="34"/>
      <c r="D359" s="34"/>
    </row>
    <row r="360" spans="1:4">
      <c r="A360" s="20"/>
      <c r="B360" s="33"/>
      <c r="C360" s="34"/>
      <c r="D360" s="34"/>
    </row>
    <row r="361" spans="1:4">
      <c r="A361" s="20"/>
      <c r="B361" s="33"/>
      <c r="C361" s="34"/>
      <c r="D361" s="34"/>
    </row>
    <row r="362" spans="1:4">
      <c r="A362" s="20"/>
      <c r="B362" s="33"/>
      <c r="C362" s="34"/>
      <c r="D362" s="34"/>
    </row>
    <row r="363" spans="1:4">
      <c r="A363" s="20"/>
      <c r="B363" s="33"/>
      <c r="C363" s="34"/>
      <c r="D363" s="34"/>
    </row>
    <row r="364" spans="1:4">
      <c r="A364" s="20"/>
      <c r="B364" s="33"/>
      <c r="C364" s="34"/>
      <c r="D364" s="34"/>
    </row>
    <row r="365" spans="1:4">
      <c r="A365" s="20"/>
      <c r="B365" s="33"/>
      <c r="C365" s="34"/>
      <c r="D365" s="34"/>
    </row>
    <row r="366" spans="1:4">
      <c r="A366" s="20"/>
      <c r="B366" s="33"/>
      <c r="C366" s="34"/>
      <c r="D366" s="34"/>
    </row>
    <row r="367" spans="1:4">
      <c r="A367" s="20"/>
      <c r="B367" s="33"/>
      <c r="C367" s="34"/>
      <c r="D367" s="34"/>
    </row>
    <row r="368" spans="1:4">
      <c r="A368" s="20"/>
      <c r="B368" s="33"/>
      <c r="C368" s="34"/>
      <c r="D368" s="34"/>
    </row>
    <row r="369" spans="1:4">
      <c r="A369" s="20"/>
      <c r="B369" s="33"/>
      <c r="C369" s="34"/>
      <c r="D369" s="34"/>
    </row>
    <row r="370" spans="1:4">
      <c r="A370" s="20"/>
      <c r="B370" s="33"/>
      <c r="C370" s="34"/>
      <c r="D370" s="34"/>
    </row>
    <row r="371" spans="1:4">
      <c r="A371" s="20"/>
      <c r="B371" s="33"/>
      <c r="C371" s="34"/>
      <c r="D371" s="34"/>
    </row>
    <row r="372" spans="1:4">
      <c r="A372" s="20"/>
      <c r="B372" s="33"/>
      <c r="C372" s="34"/>
      <c r="D372" s="34"/>
    </row>
    <row r="373" spans="1:4">
      <c r="A373" s="20"/>
      <c r="B373" s="33"/>
      <c r="C373" s="34"/>
      <c r="D373" s="34"/>
    </row>
    <row r="374" spans="1:4">
      <c r="A374" s="20"/>
      <c r="B374" s="33"/>
      <c r="C374" s="34"/>
      <c r="D374" s="34"/>
    </row>
    <row r="375" spans="1:4">
      <c r="A375" s="20"/>
      <c r="B375" s="33"/>
      <c r="C375" s="34"/>
      <c r="D375" s="34"/>
    </row>
    <row r="376" spans="1:4">
      <c r="A376" s="20"/>
      <c r="B376" s="33"/>
      <c r="C376" s="34"/>
      <c r="D376" s="34"/>
    </row>
    <row r="377" spans="1:4">
      <c r="A377" s="20"/>
      <c r="B377" s="33"/>
      <c r="C377" s="34"/>
      <c r="D377" s="34"/>
    </row>
    <row r="378" spans="1:4">
      <c r="A378" s="20"/>
      <c r="B378" s="33"/>
      <c r="C378" s="34"/>
      <c r="D378" s="34"/>
    </row>
    <row r="379" spans="1:4">
      <c r="A379" s="20"/>
      <c r="B379" s="33"/>
      <c r="C379" s="34"/>
      <c r="D379" s="34"/>
    </row>
    <row r="380" spans="1:4">
      <c r="A380" s="20"/>
      <c r="B380" s="33"/>
      <c r="C380" s="34"/>
      <c r="D380" s="34"/>
    </row>
    <row r="381" spans="1:4">
      <c r="A381" s="20"/>
      <c r="B381" s="33"/>
      <c r="C381" s="34"/>
      <c r="D381" s="34"/>
    </row>
    <row r="382" spans="1:4">
      <c r="A382" s="20"/>
      <c r="B382" s="33"/>
      <c r="C382" s="34"/>
      <c r="D382" s="34"/>
    </row>
    <row r="383" spans="1:4">
      <c r="A383" s="20"/>
      <c r="B383" s="33"/>
      <c r="C383" s="34"/>
      <c r="D383" s="34"/>
    </row>
    <row r="384" spans="1:4">
      <c r="A384" s="20"/>
      <c r="B384" s="33"/>
      <c r="C384" s="34"/>
      <c r="D384" s="34"/>
    </row>
    <row r="385" spans="1:4">
      <c r="A385" s="20"/>
      <c r="B385" s="33"/>
      <c r="C385" s="34"/>
      <c r="D385" s="34"/>
    </row>
    <row r="386" spans="1:4">
      <c r="A386" s="20"/>
      <c r="B386" s="33"/>
      <c r="C386" s="34"/>
      <c r="D386" s="34"/>
    </row>
    <row r="387" spans="1:4">
      <c r="A387" s="20"/>
      <c r="B387" s="33"/>
      <c r="C387" s="34"/>
      <c r="D387" s="34"/>
    </row>
    <row r="388" spans="1:4">
      <c r="A388" s="20"/>
      <c r="B388" s="33"/>
      <c r="C388" s="34"/>
      <c r="D388" s="34"/>
    </row>
    <row r="389" spans="1:4">
      <c r="A389" s="20"/>
      <c r="B389" s="33"/>
      <c r="C389" s="34"/>
      <c r="D389" s="34"/>
    </row>
    <row r="390" spans="1:4">
      <c r="A390" s="20"/>
      <c r="B390" s="33"/>
      <c r="C390" s="34"/>
      <c r="D390" s="34"/>
    </row>
    <row r="391" spans="1:4">
      <c r="A391" s="20"/>
      <c r="B391" s="33"/>
      <c r="C391" s="34"/>
      <c r="D391" s="34"/>
    </row>
    <row r="392" spans="1:4">
      <c r="A392" s="20"/>
      <c r="B392" s="33"/>
      <c r="C392" s="34"/>
      <c r="D392" s="34"/>
    </row>
    <row r="393" spans="1:4">
      <c r="A393" s="20"/>
      <c r="B393" s="33"/>
      <c r="C393" s="34"/>
      <c r="D393" s="34"/>
    </row>
    <row r="394" spans="1:4">
      <c r="A394" s="20"/>
      <c r="B394" s="33"/>
      <c r="C394" s="34"/>
      <c r="D394" s="34"/>
    </row>
    <row r="395" spans="1:4">
      <c r="A395" s="20"/>
      <c r="B395" s="33"/>
      <c r="C395" s="34"/>
      <c r="D395" s="34"/>
    </row>
    <row r="396" spans="1:4">
      <c r="A396" s="20"/>
      <c r="B396" s="33"/>
      <c r="C396" s="34"/>
      <c r="D396" s="34"/>
    </row>
    <row r="397" spans="1:4">
      <c r="A397" s="20"/>
      <c r="B397" s="33"/>
      <c r="C397" s="34"/>
      <c r="D397" s="34"/>
    </row>
    <row r="398" spans="1:4">
      <c r="A398" s="20"/>
      <c r="B398" s="33"/>
      <c r="C398" s="34"/>
      <c r="D398" s="34"/>
    </row>
    <row r="399" spans="1:4">
      <c r="A399" s="20"/>
      <c r="B399" s="33"/>
      <c r="C399" s="34"/>
      <c r="D399" s="34"/>
    </row>
    <row r="400" spans="1:4">
      <c r="A400" s="20"/>
      <c r="B400" s="33"/>
      <c r="C400" s="34"/>
      <c r="D400" s="34"/>
    </row>
    <row r="401" spans="1:4">
      <c r="A401" s="20"/>
      <c r="B401" s="33"/>
      <c r="C401" s="34"/>
      <c r="D401" s="34"/>
    </row>
    <row r="402" spans="1:4">
      <c r="A402" s="20"/>
      <c r="B402" s="33"/>
      <c r="C402" s="34"/>
      <c r="D402" s="34"/>
    </row>
    <row r="403" spans="1:4">
      <c r="A403" s="20"/>
      <c r="B403" s="33"/>
      <c r="C403" s="34"/>
      <c r="D403" s="34"/>
    </row>
    <row r="404" spans="1:4">
      <c r="A404" s="20"/>
      <c r="B404" s="33"/>
      <c r="C404" s="34"/>
      <c r="D404" s="34"/>
    </row>
    <row r="405" spans="1:4">
      <c r="A405" s="20"/>
      <c r="B405" s="33"/>
      <c r="C405" s="34"/>
      <c r="D405" s="34"/>
    </row>
    <row r="406" spans="1:4">
      <c r="A406" s="20"/>
      <c r="B406" s="33"/>
      <c r="C406" s="34"/>
      <c r="D406" s="34"/>
    </row>
    <row r="407" spans="1:4">
      <c r="A407" s="20"/>
      <c r="B407" s="33"/>
      <c r="C407" s="34"/>
      <c r="D407" s="34"/>
    </row>
    <row r="408" spans="1:4">
      <c r="A408" s="20"/>
      <c r="B408" s="33"/>
      <c r="C408" s="34"/>
      <c r="D408" s="34"/>
    </row>
    <row r="409" spans="1:4">
      <c r="A409" s="20"/>
      <c r="B409" s="33"/>
      <c r="C409" s="34"/>
      <c r="D409" s="34"/>
    </row>
    <row r="410" spans="1:4">
      <c r="A410" s="20"/>
      <c r="B410" s="33"/>
      <c r="C410" s="34"/>
      <c r="D410" s="34"/>
    </row>
    <row r="411" spans="1:4">
      <c r="A411" s="20"/>
      <c r="B411" s="33"/>
      <c r="C411" s="34"/>
      <c r="D411" s="34"/>
    </row>
    <row r="412" spans="1:4">
      <c r="A412" s="20"/>
      <c r="B412" s="33"/>
      <c r="C412" s="34"/>
      <c r="D412" s="34"/>
    </row>
    <row r="413" spans="1:4">
      <c r="A413" s="20"/>
      <c r="B413" s="33"/>
      <c r="C413" s="34"/>
      <c r="D413" s="34"/>
    </row>
    <row r="414" spans="1:4">
      <c r="A414" s="20"/>
      <c r="B414" s="33"/>
      <c r="C414" s="34"/>
      <c r="D414" s="34"/>
    </row>
    <row r="415" spans="1:4">
      <c r="A415" s="20"/>
      <c r="B415" s="33"/>
      <c r="C415" s="34"/>
      <c r="D415" s="34"/>
    </row>
    <row r="416" spans="1:4">
      <c r="A416" s="20"/>
      <c r="B416" s="33"/>
      <c r="C416" s="34"/>
      <c r="D416" s="34"/>
    </row>
    <row r="417" spans="1:4">
      <c r="A417" s="20"/>
      <c r="B417" s="33"/>
      <c r="C417" s="34"/>
      <c r="D417" s="34"/>
    </row>
    <row r="418" spans="1:4">
      <c r="A418" s="20"/>
      <c r="B418" s="33"/>
      <c r="C418" s="34"/>
      <c r="D418" s="34"/>
    </row>
    <row r="419" spans="1:4">
      <c r="A419" s="20"/>
      <c r="B419" s="33"/>
      <c r="C419" s="34"/>
      <c r="D419" s="34"/>
    </row>
    <row r="420" spans="1:4">
      <c r="A420" s="20"/>
      <c r="B420" s="33"/>
      <c r="C420" s="34"/>
      <c r="D420" s="34"/>
    </row>
    <row r="421" spans="1:4">
      <c r="A421" s="20"/>
      <c r="B421" s="33"/>
      <c r="C421" s="34"/>
      <c r="D421" s="34"/>
    </row>
    <row r="422" spans="1:4">
      <c r="A422" s="20"/>
      <c r="B422" s="33"/>
      <c r="C422" s="34"/>
      <c r="D422" s="34"/>
    </row>
    <row r="423" spans="1:4">
      <c r="A423" s="20"/>
      <c r="B423" s="33"/>
      <c r="C423" s="34"/>
      <c r="D423" s="34"/>
    </row>
    <row r="424" spans="1:4">
      <c r="A424" s="20"/>
      <c r="B424" s="33"/>
      <c r="C424" s="34"/>
      <c r="D424" s="34"/>
    </row>
    <row r="425" spans="1:4">
      <c r="A425" s="20"/>
      <c r="B425" s="33"/>
      <c r="C425" s="34"/>
      <c r="D425" s="34"/>
    </row>
    <row r="426" spans="1:4">
      <c r="A426" s="20"/>
      <c r="B426" s="33"/>
      <c r="C426" s="34"/>
      <c r="D426" s="34"/>
    </row>
    <row r="427" spans="1:4">
      <c r="A427" s="20"/>
      <c r="B427" s="33"/>
      <c r="C427" s="34"/>
      <c r="D427" s="34"/>
    </row>
    <row r="428" spans="1:4">
      <c r="A428" s="20"/>
      <c r="B428" s="33"/>
      <c r="C428" s="34"/>
      <c r="D428" s="34"/>
    </row>
    <row r="429" spans="1:4">
      <c r="A429" s="20"/>
      <c r="B429" s="33"/>
      <c r="C429" s="34"/>
      <c r="D429" s="34"/>
    </row>
    <row r="430" spans="1:4">
      <c r="A430" s="20"/>
      <c r="B430" s="33"/>
      <c r="C430" s="34"/>
      <c r="D430" s="34"/>
    </row>
    <row r="431" spans="1:4">
      <c r="A431" s="20"/>
      <c r="B431" s="33"/>
      <c r="C431" s="34"/>
      <c r="D431" s="34"/>
    </row>
    <row r="432" spans="1:4">
      <c r="A432" s="20"/>
      <c r="B432" s="33"/>
      <c r="C432" s="34"/>
      <c r="D432" s="34"/>
    </row>
    <row r="433" spans="1:4">
      <c r="A433" s="20"/>
      <c r="B433" s="33"/>
      <c r="C433" s="34"/>
      <c r="D433" s="34"/>
    </row>
    <row r="434" spans="1:4">
      <c r="A434" s="20"/>
      <c r="B434" s="33"/>
      <c r="C434" s="34"/>
      <c r="D434" s="34"/>
    </row>
    <row r="435" spans="1:4">
      <c r="A435" s="20"/>
      <c r="B435" s="33"/>
      <c r="C435" s="34"/>
      <c r="D435" s="34"/>
    </row>
    <row r="436" spans="1:4">
      <c r="A436" s="20"/>
      <c r="B436" s="33"/>
      <c r="C436" s="34"/>
      <c r="D436" s="34"/>
    </row>
    <row r="437" spans="1:4">
      <c r="A437" s="20"/>
      <c r="B437" s="33"/>
      <c r="C437" s="34"/>
      <c r="D437" s="34"/>
    </row>
    <row r="438" spans="1:4">
      <c r="A438" s="20"/>
      <c r="B438" s="33"/>
      <c r="C438" s="34"/>
      <c r="D438" s="34"/>
    </row>
    <row r="439" spans="1:4">
      <c r="A439" s="20"/>
      <c r="B439" s="33"/>
      <c r="C439" s="34"/>
      <c r="D439" s="34"/>
    </row>
    <row r="440" spans="1:4">
      <c r="A440" s="20"/>
      <c r="B440" s="33"/>
      <c r="C440" s="34"/>
      <c r="D440" s="34"/>
    </row>
    <row r="441" spans="1:4">
      <c r="A441" s="20"/>
      <c r="B441" s="33"/>
      <c r="C441" s="34"/>
      <c r="D441" s="34"/>
    </row>
    <row r="442" spans="1:4">
      <c r="A442" s="20"/>
      <c r="B442" s="33"/>
      <c r="C442" s="34"/>
      <c r="D442" s="34"/>
    </row>
    <row r="443" spans="1:4">
      <c r="A443" s="20"/>
      <c r="B443" s="33"/>
      <c r="C443" s="34"/>
      <c r="D443" s="34"/>
    </row>
    <row r="444" spans="1:4">
      <c r="A444" s="20"/>
      <c r="B444" s="33"/>
      <c r="C444" s="34"/>
      <c r="D444" s="34"/>
    </row>
    <row r="445" spans="1:4">
      <c r="A445" s="20"/>
      <c r="B445" s="33"/>
      <c r="C445" s="34"/>
      <c r="D445" s="34"/>
    </row>
    <row r="446" spans="1:4">
      <c r="A446" s="20"/>
      <c r="B446" s="33"/>
      <c r="C446" s="34"/>
      <c r="D446" s="34"/>
    </row>
    <row r="447" spans="1:4">
      <c r="A447" s="20"/>
      <c r="B447" s="33"/>
      <c r="C447" s="34"/>
      <c r="D447" s="34"/>
    </row>
    <row r="448" spans="1:4">
      <c r="A448" s="20"/>
      <c r="B448" s="33"/>
      <c r="C448" s="34"/>
      <c r="D448" s="34"/>
    </row>
    <row r="449" spans="1:4">
      <c r="A449" s="20"/>
      <c r="B449" s="33"/>
      <c r="C449" s="34"/>
      <c r="D449" s="34"/>
    </row>
    <row r="450" spans="1:4">
      <c r="A450" s="20"/>
      <c r="B450" s="33"/>
      <c r="C450" s="34"/>
      <c r="D450" s="34"/>
    </row>
    <row r="451" spans="1:4">
      <c r="A451" s="20"/>
      <c r="B451" s="33"/>
      <c r="C451" s="34"/>
      <c r="D451" s="34"/>
    </row>
    <row r="452" spans="1:4">
      <c r="A452" s="20"/>
      <c r="B452" s="33"/>
      <c r="C452" s="34"/>
      <c r="D452" s="34"/>
    </row>
    <row r="453" spans="1:4">
      <c r="A453" s="20"/>
      <c r="B453" s="33"/>
      <c r="C453" s="34"/>
      <c r="D453" s="34"/>
    </row>
    <row r="454" spans="1:4">
      <c r="A454" s="20"/>
      <c r="B454" s="33"/>
      <c r="C454" s="34"/>
      <c r="D454" s="34"/>
    </row>
    <row r="455" spans="1:4">
      <c r="A455" s="20"/>
      <c r="B455" s="33"/>
      <c r="C455" s="34"/>
      <c r="D455" s="34"/>
    </row>
    <row r="456" spans="1:4">
      <c r="A456" s="20"/>
      <c r="B456" s="33"/>
      <c r="C456" s="34"/>
      <c r="D456" s="34"/>
    </row>
    <row r="457" spans="1:4">
      <c r="A457" s="20"/>
      <c r="B457" s="33"/>
      <c r="C457" s="34"/>
      <c r="D457" s="34"/>
    </row>
    <row r="458" spans="1:4">
      <c r="A458" s="20"/>
      <c r="B458" s="33"/>
      <c r="C458" s="34"/>
      <c r="D458" s="34"/>
    </row>
    <row r="459" spans="1:4">
      <c r="A459" s="20"/>
      <c r="B459" s="33"/>
      <c r="C459" s="34"/>
      <c r="D459" s="34"/>
    </row>
    <row r="460" spans="1:4">
      <c r="A460" s="20"/>
      <c r="B460" s="33"/>
      <c r="C460" s="34"/>
      <c r="D460" s="34"/>
    </row>
    <row r="461" spans="1:4">
      <c r="A461" s="20"/>
      <c r="B461" s="33"/>
      <c r="C461" s="34"/>
      <c r="D461" s="34"/>
    </row>
    <row r="462" spans="1:4">
      <c r="A462" s="20"/>
      <c r="B462" s="33"/>
      <c r="C462" s="34"/>
      <c r="D462" s="34"/>
    </row>
    <row r="463" spans="1:4">
      <c r="A463" s="20"/>
      <c r="B463" s="33"/>
      <c r="C463" s="34"/>
      <c r="D463" s="34"/>
    </row>
    <row r="464" spans="1:4">
      <c r="A464" s="20"/>
      <c r="B464" s="33"/>
      <c r="C464" s="34"/>
      <c r="D464" s="34"/>
    </row>
    <row r="465" spans="1:4">
      <c r="A465" s="20"/>
      <c r="B465" s="33"/>
      <c r="C465" s="34"/>
      <c r="D465" s="34"/>
    </row>
    <row r="466" spans="1:4">
      <c r="A466" s="20"/>
      <c r="B466" s="33"/>
      <c r="C466" s="34"/>
      <c r="D466" s="34"/>
    </row>
    <row r="467" spans="1:4">
      <c r="A467" s="20"/>
      <c r="B467" s="33"/>
      <c r="C467" s="34"/>
      <c r="D467" s="34"/>
    </row>
    <row r="468" spans="1:4">
      <c r="A468" s="20"/>
      <c r="B468" s="33"/>
      <c r="C468" s="34"/>
      <c r="D468" s="34"/>
    </row>
    <row r="469" spans="1:4">
      <c r="A469" s="20"/>
      <c r="B469" s="33"/>
      <c r="C469" s="34"/>
      <c r="D469" s="34"/>
    </row>
    <row r="470" spans="1:4">
      <c r="A470" s="20"/>
      <c r="B470" s="33"/>
      <c r="C470" s="34"/>
      <c r="D470" s="34"/>
    </row>
    <row r="471" spans="1:4">
      <c r="A471" s="20"/>
      <c r="B471" s="33"/>
      <c r="C471" s="34"/>
      <c r="D471" s="34"/>
    </row>
    <row r="472" spans="1:4">
      <c r="A472" s="20"/>
      <c r="B472" s="33"/>
      <c r="C472" s="34"/>
      <c r="D472" s="34"/>
    </row>
    <row r="473" spans="1:4">
      <c r="A473" s="20"/>
      <c r="B473" s="33"/>
      <c r="C473" s="34"/>
      <c r="D473" s="34"/>
    </row>
    <row r="474" spans="1:4">
      <c r="A474" s="20"/>
      <c r="B474" s="33"/>
      <c r="C474" s="34"/>
      <c r="D474" s="34"/>
    </row>
    <row r="475" spans="1:4">
      <c r="A475" s="20"/>
      <c r="B475" s="33"/>
      <c r="C475" s="34"/>
      <c r="D475" s="34"/>
    </row>
    <row r="476" spans="1:4">
      <c r="A476" s="20"/>
      <c r="B476" s="33"/>
      <c r="C476" s="34"/>
      <c r="D476" s="34"/>
    </row>
    <row r="477" spans="1:4">
      <c r="A477" s="20"/>
      <c r="B477" s="33"/>
      <c r="C477" s="34"/>
      <c r="D477" s="34"/>
    </row>
    <row r="478" spans="1:4">
      <c r="A478" s="20"/>
      <c r="B478" s="33"/>
      <c r="C478" s="34"/>
      <c r="D478" s="34"/>
    </row>
    <row r="479" spans="1:4">
      <c r="A479" s="20"/>
      <c r="B479" s="33"/>
      <c r="C479" s="34"/>
      <c r="D479" s="34"/>
    </row>
    <row r="480" spans="1:4">
      <c r="A480" s="20"/>
      <c r="B480" s="33"/>
      <c r="C480" s="34"/>
      <c r="D480" s="34"/>
    </row>
    <row r="481" spans="1:4">
      <c r="A481" s="20"/>
      <c r="B481" s="33"/>
      <c r="C481" s="34"/>
      <c r="D481" s="34"/>
    </row>
    <row r="482" spans="1:4">
      <c r="A482" s="20"/>
      <c r="B482" s="33"/>
      <c r="C482" s="34"/>
      <c r="D482" s="34"/>
    </row>
    <row r="483" spans="1:4">
      <c r="A483" s="20"/>
      <c r="B483" s="33"/>
      <c r="C483" s="34"/>
      <c r="D483" s="34"/>
    </row>
    <row r="484" spans="1:4">
      <c r="A484" s="20"/>
      <c r="B484" s="33"/>
      <c r="C484" s="34"/>
      <c r="D484" s="34"/>
    </row>
    <row r="485" spans="1:4">
      <c r="A485" s="20"/>
      <c r="B485" s="33"/>
      <c r="C485" s="34"/>
      <c r="D485" s="34"/>
    </row>
    <row r="486" spans="1:4">
      <c r="A486" s="20"/>
      <c r="B486" s="33"/>
      <c r="C486" s="34"/>
      <c r="D486" s="34"/>
    </row>
    <row r="487" spans="1:4">
      <c r="A487" s="20"/>
      <c r="B487" s="33"/>
      <c r="C487" s="34"/>
      <c r="D487" s="34"/>
    </row>
    <row r="488" spans="1:4">
      <c r="A488" s="20"/>
      <c r="B488" s="33"/>
      <c r="C488" s="34"/>
      <c r="D488" s="34"/>
    </row>
    <row r="489" spans="1:4">
      <c r="A489" s="20"/>
      <c r="B489" s="33"/>
      <c r="C489" s="34"/>
      <c r="D489" s="34"/>
    </row>
    <row r="490" spans="1:4">
      <c r="A490" s="20"/>
      <c r="B490" s="33"/>
      <c r="C490" s="34"/>
      <c r="D490" s="34"/>
    </row>
    <row r="491" spans="1:4">
      <c r="A491" s="20"/>
      <c r="B491" s="33"/>
      <c r="C491" s="34"/>
      <c r="D491" s="34"/>
    </row>
    <row r="492" spans="1:4">
      <c r="A492" s="20"/>
      <c r="B492" s="33"/>
      <c r="C492" s="34"/>
      <c r="D492" s="34"/>
    </row>
    <row r="493" spans="1:4">
      <c r="A493" s="20"/>
      <c r="B493" s="33"/>
      <c r="C493" s="34"/>
      <c r="D493" s="34"/>
    </row>
    <row r="494" spans="1:4">
      <c r="A494" s="20"/>
      <c r="B494" s="33"/>
      <c r="C494" s="34"/>
      <c r="D494" s="34"/>
    </row>
    <row r="495" spans="1:4">
      <c r="A495" s="20"/>
      <c r="B495" s="33"/>
      <c r="C495" s="34"/>
      <c r="D495" s="34"/>
    </row>
    <row r="496" spans="1:4">
      <c r="A496" s="20"/>
      <c r="B496" s="33"/>
      <c r="C496" s="34"/>
      <c r="D496" s="34"/>
    </row>
    <row r="497" spans="1:4">
      <c r="A497" s="20"/>
      <c r="B497" s="33"/>
      <c r="C497" s="34"/>
      <c r="D497" s="34"/>
    </row>
    <row r="498" spans="1:4">
      <c r="A498" s="20"/>
      <c r="B498" s="33"/>
      <c r="C498" s="34"/>
      <c r="D498" s="34"/>
    </row>
    <row r="499" spans="1:4">
      <c r="A499" s="20"/>
      <c r="B499" s="33"/>
      <c r="C499" s="34"/>
      <c r="D499" s="34"/>
    </row>
    <row r="500" spans="1:4">
      <c r="A500" s="20"/>
      <c r="B500" s="33"/>
      <c r="C500" s="34"/>
      <c r="D500" s="34"/>
    </row>
    <row r="501" spans="1:4">
      <c r="A501" s="20"/>
      <c r="B501" s="33"/>
      <c r="C501" s="34"/>
      <c r="D501" s="34"/>
    </row>
    <row r="502" spans="1:4">
      <c r="A502" s="20"/>
      <c r="B502" s="33"/>
      <c r="C502" s="34"/>
      <c r="D502" s="34"/>
    </row>
    <row r="503" spans="1:4">
      <c r="A503" s="20"/>
      <c r="B503" s="33"/>
      <c r="C503" s="34"/>
      <c r="D503" s="34"/>
    </row>
    <row r="504" spans="1:4">
      <c r="A504" s="20"/>
      <c r="B504" s="33"/>
      <c r="C504" s="34"/>
      <c r="D504" s="34"/>
    </row>
    <row r="505" spans="1:4">
      <c r="A505" s="20"/>
      <c r="B505" s="33"/>
      <c r="C505" s="34"/>
      <c r="D505" s="34"/>
    </row>
    <row r="506" spans="1:4">
      <c r="A506" s="20"/>
      <c r="B506" s="33"/>
      <c r="C506" s="34"/>
      <c r="D506" s="34"/>
    </row>
    <row r="507" spans="1:4">
      <c r="A507" s="20"/>
      <c r="B507" s="33"/>
      <c r="C507" s="34"/>
      <c r="D507" s="34"/>
    </row>
    <row r="508" spans="1:4">
      <c r="A508" s="20"/>
      <c r="B508" s="33"/>
      <c r="C508" s="34"/>
      <c r="D508" s="34"/>
    </row>
    <row r="509" spans="1:4">
      <c r="A509" s="20"/>
      <c r="B509" s="33"/>
      <c r="C509" s="34"/>
      <c r="D509" s="34"/>
    </row>
    <row r="510" spans="1:4">
      <c r="A510" s="20"/>
      <c r="B510" s="33"/>
      <c r="C510" s="34"/>
      <c r="D510" s="34"/>
    </row>
    <row r="511" spans="1:4">
      <c r="A511" s="20"/>
      <c r="B511" s="33"/>
      <c r="C511" s="34"/>
      <c r="D511" s="34"/>
    </row>
    <row r="512" spans="1:4">
      <c r="A512" s="20"/>
      <c r="B512" s="33"/>
      <c r="C512" s="34"/>
      <c r="D512" s="34"/>
    </row>
  </sheetData>
  <customSheetViews>
    <customSheetView guid="{B0CE9BAE-C12A-4299-8C4A-347066FB700C}" showPageBreaks="1" fitToPage="1" printArea="1" hiddenRows="1" topLeftCell="A43">
      <selection activeCell="C63" sqref="C63:C64"/>
      <rowBreaks count="1" manualBreakCount="1">
        <brk id="39" max="16383" man="1"/>
      </rowBreaks>
      <pageMargins left="0.25" right="0.25" top="0.25" bottom="1" header="0.5" footer="0.5"/>
      <pageSetup scale="55" fitToHeight="0" orientation="portrait" r:id="rId1"/>
      <headerFooter alignWithMargins="0"/>
    </customSheetView>
  </customSheetViews>
  <hyperlinks>
    <hyperlink ref="D2" location="CONTENTS!A1" display="CONTENTS!A1"/>
  </hyperlinks>
  <pageMargins left="0.25" right="0.25" top="0.25" bottom="1" header="0.5" footer="0.5"/>
  <pageSetup scale="55" fitToHeight="0" orientation="portrait" r:id="rId2"/>
  <headerFooter alignWithMargins="0"/>
  <rowBreaks count="1" manualBreakCount="1">
    <brk id="39" max="16383" man="1"/>
  </rowBreaks>
  <drawing r:id="rId3"/>
</worksheet>
</file>

<file path=xl/worksheets/sheet4.xml><?xml version="1.0" encoding="utf-8"?>
<worksheet xmlns="http://schemas.openxmlformats.org/spreadsheetml/2006/main" xmlns:r="http://schemas.openxmlformats.org/officeDocument/2006/relationships">
  <sheetPr codeName="Sheet25">
    <tabColor rgb="FFFFFF00"/>
    <pageSetUpPr fitToPage="1"/>
  </sheetPr>
  <dimension ref="A1:AR65"/>
  <sheetViews>
    <sheetView zoomScaleNormal="100" workbookViewId="0">
      <pane ySplit="6" topLeftCell="A19" activePane="bottomLeft" state="frozen"/>
      <selection pane="bottomLeft" activeCell="B23" sqref="B23:B24"/>
    </sheetView>
  </sheetViews>
  <sheetFormatPr defaultColWidth="9.140625" defaultRowHeight="12.75"/>
  <cols>
    <col min="1" max="1" width="54" style="15" customWidth="1"/>
    <col min="2" max="2" width="17.5703125" style="15" customWidth="1"/>
    <col min="3" max="3" width="11.5703125" style="15" customWidth="1"/>
    <col min="4" max="4" width="62.28515625" style="15" customWidth="1"/>
    <col min="5" max="5" width="14.7109375" style="15" customWidth="1"/>
    <col min="6" max="6" width="15.140625" style="19" customWidth="1"/>
    <col min="7" max="44" width="9.140625" style="15"/>
    <col min="45" max="16384" width="9.140625" style="35"/>
  </cols>
  <sheetData>
    <row r="1" spans="1:44" ht="27" customHeight="1">
      <c r="A1" s="7"/>
      <c r="B1" s="22"/>
      <c r="C1" s="23"/>
      <c r="D1" s="23"/>
      <c r="E1" s="93"/>
      <c r="F1" s="54"/>
      <c r="G1" s="93"/>
      <c r="H1" s="93"/>
    </row>
    <row r="2" spans="1:44" ht="23.25">
      <c r="A2" s="46" t="s">
        <v>197</v>
      </c>
      <c r="B2" s="43"/>
      <c r="C2" s="44"/>
      <c r="D2" s="47" t="s">
        <v>114</v>
      </c>
      <c r="E2" s="93"/>
      <c r="F2" s="54"/>
      <c r="G2" s="93"/>
      <c r="H2" s="93"/>
    </row>
    <row r="3" spans="1:44">
      <c r="A3" s="48" t="e">
        <f>#REF!</f>
        <v>#REF!</v>
      </c>
      <c r="B3" s="43"/>
      <c r="C3" s="44"/>
      <c r="D3" s="44"/>
      <c r="E3" s="93"/>
      <c r="F3" s="54"/>
      <c r="G3" s="93"/>
      <c r="H3" s="93"/>
    </row>
    <row r="4" spans="1:44">
      <c r="A4" s="42" t="e">
        <f>#REF!</f>
        <v>#REF!</v>
      </c>
      <c r="B4" s="43"/>
      <c r="C4" s="44"/>
      <c r="D4" s="44"/>
      <c r="E4" s="93"/>
      <c r="F4" s="54"/>
      <c r="G4" s="93"/>
      <c r="H4" s="93"/>
    </row>
    <row r="5" spans="1:44">
      <c r="A5" s="42"/>
      <c r="B5" s="43"/>
      <c r="C5" s="44"/>
      <c r="D5" s="44"/>
      <c r="E5" s="93"/>
      <c r="F5" s="54"/>
      <c r="G5" s="93"/>
      <c r="H5" s="93"/>
    </row>
    <row r="6" spans="1:44" s="21" customFormat="1" ht="38.25">
      <c r="A6" s="49" t="s">
        <v>176</v>
      </c>
      <c r="B6" s="50" t="s">
        <v>177</v>
      </c>
      <c r="C6" s="51" t="s">
        <v>179</v>
      </c>
      <c r="D6" s="69" t="s">
        <v>178</v>
      </c>
      <c r="E6" s="51" t="s">
        <v>257</v>
      </c>
      <c r="F6" s="103" t="s">
        <v>258</v>
      </c>
      <c r="G6" s="93"/>
      <c r="H6" s="93"/>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row>
    <row r="7" spans="1:44" s="21" customFormat="1" ht="38.25">
      <c r="A7" s="160" t="s">
        <v>209</v>
      </c>
      <c r="B7" s="160" t="s">
        <v>210</v>
      </c>
      <c r="C7" s="161" t="e">
        <f>VLOOKUP(B7,#REF!,IF(#REF!="U.S. List",2,3),FALSE)</f>
        <v>#REF!</v>
      </c>
      <c r="D7" s="160" t="s">
        <v>269</v>
      </c>
      <c r="E7" s="161" t="e">
        <f>VLOOKUP(B7,#REF!,4,)</f>
        <v>#REF!</v>
      </c>
      <c r="F7" s="76" t="e">
        <f>VLOOKUP(B7,GSA,5,0)</f>
        <v>#REF!</v>
      </c>
      <c r="G7" s="93"/>
      <c r="H7" s="93"/>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row>
    <row r="8" spans="1:44" s="21" customFormat="1" ht="38.25">
      <c r="A8" s="160" t="s">
        <v>211</v>
      </c>
      <c r="B8" s="162" t="s">
        <v>212</v>
      </c>
      <c r="C8" s="161" t="e">
        <f>VLOOKUP(B8,#REF!,IF(#REF!="U.S. List",2,3),FALSE)</f>
        <v>#REF!</v>
      </c>
      <c r="D8" s="160" t="s">
        <v>270</v>
      </c>
      <c r="E8" s="161" t="e">
        <f>VLOOKUP(B8,#REF!,4,)</f>
        <v>#REF!</v>
      </c>
      <c r="F8" s="76" t="e">
        <f>VLOOKUP(B8,GSA,5,0)</f>
        <v>#REF!</v>
      </c>
      <c r="G8" s="93"/>
      <c r="H8" s="93"/>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row>
    <row r="9" spans="1:44" s="21" customFormat="1">
      <c r="A9" s="163"/>
      <c r="B9" s="160"/>
      <c r="C9" s="161"/>
      <c r="D9" s="160"/>
      <c r="E9" s="161"/>
      <c r="F9" s="76" t="s">
        <v>122</v>
      </c>
      <c r="G9" s="93"/>
      <c r="H9" s="93"/>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row>
    <row r="10" spans="1:44" s="21" customFormat="1">
      <c r="A10" s="78" t="s">
        <v>104</v>
      </c>
      <c r="B10" s="160"/>
      <c r="C10" s="164"/>
      <c r="D10" s="163" t="s">
        <v>208</v>
      </c>
      <c r="E10" s="164"/>
      <c r="F10" s="76" t="s">
        <v>122</v>
      </c>
      <c r="G10" s="93"/>
      <c r="H10" s="93"/>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row>
    <row r="11" spans="1:44" s="21" customFormat="1">
      <c r="A11" s="160" t="s">
        <v>105</v>
      </c>
      <c r="B11" s="160" t="s">
        <v>106</v>
      </c>
      <c r="C11" s="161" t="e">
        <f>VLOOKUP(B11,#REF!,IF(#REF!="U.S. List",2,3),FALSE)</f>
        <v>#REF!</v>
      </c>
      <c r="D11" s="160"/>
      <c r="E11" s="161" t="e">
        <f>VLOOKUP(B11,#REF!,4,)</f>
        <v>#REF!</v>
      </c>
      <c r="F11" s="76" t="e">
        <f t="shared" ref="F11:F17" si="0">VLOOKUP(B11,GSA,5,0)</f>
        <v>#REF!</v>
      </c>
      <c r="G11" s="93"/>
      <c r="H11" s="93"/>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row>
    <row r="12" spans="1:44" s="21" customFormat="1">
      <c r="A12" s="160" t="s">
        <v>4</v>
      </c>
      <c r="B12" s="160" t="s">
        <v>37</v>
      </c>
      <c r="C12" s="161" t="e">
        <f>VLOOKUP(B12,#REF!,IF(#REF!="U.S. List",2,3),FALSE)</f>
        <v>#REF!</v>
      </c>
      <c r="D12" s="160"/>
      <c r="E12" s="161" t="e">
        <f>VLOOKUP(B12,#REF!,4,)</f>
        <v>#REF!</v>
      </c>
      <c r="F12" s="76" t="e">
        <f t="shared" si="0"/>
        <v>#REF!</v>
      </c>
      <c r="G12" s="93"/>
      <c r="H12" s="93"/>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row>
    <row r="13" spans="1:44" s="21" customFormat="1">
      <c r="A13" s="160" t="s">
        <v>38</v>
      </c>
      <c r="B13" s="160" t="s">
        <v>39</v>
      </c>
      <c r="C13" s="161" t="e">
        <f>VLOOKUP(B13,#REF!,IF(#REF!="U.S. List",2,3),FALSE)</f>
        <v>#REF!</v>
      </c>
      <c r="D13" s="160"/>
      <c r="E13" s="161" t="e">
        <f>VLOOKUP(B13,#REF!,4,)</f>
        <v>#REF!</v>
      </c>
      <c r="F13" s="76" t="e">
        <f t="shared" si="0"/>
        <v>#REF!</v>
      </c>
      <c r="G13" s="93"/>
      <c r="H13" s="93"/>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row>
    <row r="14" spans="1:44" s="21" customFormat="1">
      <c r="A14" s="160" t="s">
        <v>40</v>
      </c>
      <c r="B14" s="160" t="s">
        <v>41</v>
      </c>
      <c r="C14" s="161" t="e">
        <f>VLOOKUP(B14,#REF!,IF(#REF!="U.S. List",2,3),FALSE)</f>
        <v>#REF!</v>
      </c>
      <c r="D14" s="160" t="s">
        <v>213</v>
      </c>
      <c r="E14" s="161" t="e">
        <f>VLOOKUP(B14,#REF!,4,)</f>
        <v>#REF!</v>
      </c>
      <c r="F14" s="76" t="e">
        <f t="shared" si="0"/>
        <v>#REF!</v>
      </c>
      <c r="G14" s="93"/>
      <c r="H14" s="93"/>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row>
    <row r="15" spans="1:44" s="21" customFormat="1">
      <c r="A15" s="160" t="s">
        <v>132</v>
      </c>
      <c r="B15" s="160" t="s">
        <v>133</v>
      </c>
      <c r="C15" s="161" t="e">
        <f>VLOOKUP(B15,#REF!,IF(#REF!="U.S. List",2,3),FALSE)</f>
        <v>#REF!</v>
      </c>
      <c r="D15" s="160" t="s">
        <v>213</v>
      </c>
      <c r="E15" s="161" t="e">
        <f>VLOOKUP(B15,#REF!,4,)</f>
        <v>#REF!</v>
      </c>
      <c r="F15" s="76" t="e">
        <f t="shared" si="0"/>
        <v>#REF!</v>
      </c>
      <c r="G15" s="93"/>
      <c r="H15" s="93"/>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row>
    <row r="16" spans="1:44" s="21" customFormat="1">
      <c r="A16" s="160" t="s">
        <v>134</v>
      </c>
      <c r="B16" s="160" t="s">
        <v>135</v>
      </c>
      <c r="C16" s="161" t="e">
        <f>VLOOKUP(B16,#REF!,IF(#REF!="U.S. List",2,3),FALSE)</f>
        <v>#REF!</v>
      </c>
      <c r="D16" s="160" t="s">
        <v>213</v>
      </c>
      <c r="E16" s="161" t="e">
        <f>VLOOKUP(B16,#REF!,4,)</f>
        <v>#REF!</v>
      </c>
      <c r="F16" s="76" t="e">
        <f t="shared" si="0"/>
        <v>#REF!</v>
      </c>
      <c r="G16" s="93"/>
      <c r="H16" s="93"/>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row>
    <row r="17" spans="1:44" s="21" customFormat="1">
      <c r="A17" s="160" t="s">
        <v>35</v>
      </c>
      <c r="B17" s="160" t="s">
        <v>214</v>
      </c>
      <c r="C17" s="161" t="e">
        <f>VLOOKUP(B17,#REF!,IF(#REF!="U.S. List",2,3),FALSE)</f>
        <v>#REF!</v>
      </c>
      <c r="D17" s="160" t="s">
        <v>101</v>
      </c>
      <c r="E17" s="161" t="e">
        <f>VLOOKUP(B17,#REF!,4,)</f>
        <v>#REF!</v>
      </c>
      <c r="F17" s="76" t="e">
        <f t="shared" si="0"/>
        <v>#REF!</v>
      </c>
      <c r="G17" s="93"/>
      <c r="H17" s="93"/>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row>
    <row r="18" spans="1:44">
      <c r="A18" s="163"/>
      <c r="B18" s="160"/>
      <c r="C18" s="161"/>
      <c r="D18" s="160"/>
      <c r="E18" s="161"/>
      <c r="F18" s="76" t="s">
        <v>122</v>
      </c>
      <c r="G18" s="93"/>
      <c r="H18" s="93"/>
    </row>
    <row r="19" spans="1:44" s="21" customFormat="1">
      <c r="A19" s="163" t="s">
        <v>42</v>
      </c>
      <c r="B19" s="160"/>
      <c r="C19" s="161"/>
      <c r="D19" s="163" t="s">
        <v>208</v>
      </c>
      <c r="E19" s="161"/>
      <c r="F19" s="76" t="s">
        <v>122</v>
      </c>
      <c r="G19" s="93"/>
      <c r="H19" s="93"/>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row>
    <row r="20" spans="1:44" s="21" customFormat="1">
      <c r="A20" s="160" t="s">
        <v>43</v>
      </c>
      <c r="B20" s="160" t="s">
        <v>44</v>
      </c>
      <c r="C20" s="161" t="e">
        <f>VLOOKUP(B20,#REF!,IF(#REF!="U.S. List",2,3),FALSE)</f>
        <v>#REF!</v>
      </c>
      <c r="D20" s="160"/>
      <c r="E20" s="161" t="e">
        <f>VLOOKUP(B20,#REF!,4,)</f>
        <v>#REF!</v>
      </c>
      <c r="F20" s="76" t="e">
        <f>VLOOKUP(B20,GSA,5,0)</f>
        <v>#REF!</v>
      </c>
      <c r="G20" s="93"/>
      <c r="H20" s="93"/>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row>
    <row r="21" spans="1:44" s="21" customFormat="1">
      <c r="A21" s="163"/>
      <c r="B21" s="160"/>
      <c r="C21" s="161"/>
      <c r="D21" s="160"/>
      <c r="E21" s="161"/>
      <c r="F21" s="76" t="s">
        <v>122</v>
      </c>
      <c r="G21" s="93"/>
      <c r="H21" s="93"/>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row>
    <row r="22" spans="1:44" s="21" customFormat="1">
      <c r="A22" s="163" t="s">
        <v>215</v>
      </c>
      <c r="B22" s="160"/>
      <c r="C22" s="161"/>
      <c r="D22" s="160"/>
      <c r="E22" s="161"/>
      <c r="F22" s="76" t="s">
        <v>122</v>
      </c>
      <c r="G22" s="93"/>
      <c r="H22" s="93"/>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row>
    <row r="23" spans="1:44" s="21" customFormat="1" ht="38.25">
      <c r="A23" s="160" t="s">
        <v>125</v>
      </c>
      <c r="B23" s="160" t="s">
        <v>123</v>
      </c>
      <c r="C23" s="161" t="e">
        <f>VLOOKUP(B23,#REF!,IF(#REF!="U.S. List",2,3),FALSE)</f>
        <v>#REF!</v>
      </c>
      <c r="D23" s="160" t="s">
        <v>269</v>
      </c>
      <c r="E23" s="161" t="e">
        <f>VLOOKUP(B23,#REF!,4,)</f>
        <v>#REF!</v>
      </c>
      <c r="F23" s="76" t="e">
        <f>VLOOKUP(B23,GSA,5,0)</f>
        <v>#REF!</v>
      </c>
      <c r="G23" s="93"/>
      <c r="H23" s="93"/>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row>
    <row r="24" spans="1:44" s="21" customFormat="1" ht="38.25">
      <c r="A24" s="160" t="s">
        <v>126</v>
      </c>
      <c r="B24" s="162" t="s">
        <v>124</v>
      </c>
      <c r="C24" s="161" t="e">
        <f>VLOOKUP(B24,#REF!,IF(#REF!="U.S. List",2,3),FALSE)</f>
        <v>#REF!</v>
      </c>
      <c r="D24" s="160" t="s">
        <v>271</v>
      </c>
      <c r="E24" s="161" t="e">
        <f>VLOOKUP(B24,#REF!,4,)</f>
        <v>#REF!</v>
      </c>
      <c r="F24" s="76" t="e">
        <f>VLOOKUP(B24,GSA,5,0)</f>
        <v>#REF!</v>
      </c>
      <c r="G24" s="93"/>
      <c r="H24" s="93"/>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row>
    <row r="25" spans="1:44" s="21" customFormat="1">
      <c r="A25" s="163"/>
      <c r="B25" s="160"/>
      <c r="C25" s="161"/>
      <c r="D25" s="160"/>
      <c r="E25" s="161"/>
      <c r="F25" s="76" t="s">
        <v>122</v>
      </c>
      <c r="G25" s="93"/>
      <c r="H25" s="93"/>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row>
    <row r="26" spans="1:44" s="21" customFormat="1">
      <c r="A26" s="160"/>
      <c r="B26" s="162"/>
      <c r="C26" s="161"/>
      <c r="D26" s="160"/>
      <c r="E26" s="161"/>
      <c r="F26" s="76" t="s">
        <v>122</v>
      </c>
      <c r="G26" s="93"/>
      <c r="H26" s="93"/>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row>
    <row r="27" spans="1:44" s="21" customFormat="1">
      <c r="A27" s="160"/>
      <c r="B27" s="160"/>
      <c r="C27" s="161"/>
      <c r="D27" s="160"/>
      <c r="E27" s="161"/>
      <c r="F27" s="76" t="s">
        <v>122</v>
      </c>
      <c r="G27" s="93"/>
      <c r="H27" s="93"/>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row>
    <row r="28" spans="1:44">
      <c r="A28" s="163" t="s">
        <v>117</v>
      </c>
      <c r="B28" s="160"/>
      <c r="C28" s="161"/>
      <c r="D28" s="160"/>
      <c r="E28" s="161"/>
      <c r="F28" s="76" t="s">
        <v>122</v>
      </c>
      <c r="G28" s="93"/>
      <c r="H28" s="93"/>
    </row>
    <row r="29" spans="1:44" s="126" customFormat="1" ht="27.6" customHeight="1">
      <c r="A29" s="160" t="s">
        <v>34</v>
      </c>
      <c r="B29" s="160" t="s">
        <v>48</v>
      </c>
      <c r="C29" s="161" t="e">
        <f>VLOOKUP(B29,#REF!,IF(#REF!="U.S. List",2,3),FALSE)</f>
        <v>#REF!</v>
      </c>
      <c r="D29" s="165" t="s">
        <v>196</v>
      </c>
      <c r="E29" s="161" t="e">
        <f>VLOOKUP(B29,#REF!,4,)</f>
        <v>#REF!</v>
      </c>
      <c r="F29" s="76" t="e">
        <f t="shared" ref="F29:F43" si="1">VLOOKUP(B29,GSA,5,0)</f>
        <v>#REF!</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row>
    <row r="30" spans="1:44">
      <c r="A30" s="84" t="s">
        <v>49</v>
      </c>
      <c r="B30" s="160" t="s">
        <v>46</v>
      </c>
      <c r="C30" s="161" t="e">
        <f>VLOOKUP(B30,#REF!,IF(#REF!="U.S. List",2,3),FALSE)</f>
        <v>#REF!</v>
      </c>
      <c r="D30" s="165" t="s">
        <v>20</v>
      </c>
      <c r="E30" s="161" t="e">
        <f>VLOOKUP(B30,#REF!,4,)</f>
        <v>#REF!</v>
      </c>
      <c r="F30" s="76" t="e">
        <f t="shared" si="1"/>
        <v>#REF!</v>
      </c>
      <c r="G30" s="93"/>
      <c r="H30" s="93"/>
    </row>
    <row r="31" spans="1:44" ht="25.5" customHeight="1">
      <c r="A31" s="84" t="s">
        <v>50</v>
      </c>
      <c r="B31" s="160" t="s">
        <v>47</v>
      </c>
      <c r="C31" s="161" t="e">
        <f>VLOOKUP(B31,#REF!,IF(#REF!="U.S. List",2,3),FALSE)</f>
        <v>#REF!</v>
      </c>
      <c r="D31" s="165" t="s">
        <v>20</v>
      </c>
      <c r="E31" s="161" t="e">
        <f>VLOOKUP(B31,#REF!,4,)</f>
        <v>#REF!</v>
      </c>
      <c r="F31" s="76" t="e">
        <f t="shared" si="1"/>
        <v>#REF!</v>
      </c>
      <c r="G31" s="93"/>
      <c r="H31" s="93"/>
    </row>
    <row r="32" spans="1:44" ht="26.25" customHeight="1">
      <c r="A32" s="160" t="s">
        <v>207</v>
      </c>
      <c r="B32" s="160" t="s">
        <v>205</v>
      </c>
      <c r="C32" s="161" t="e">
        <f>VLOOKUP(B32,#REF!,IF(#REF!="U.S. List",2,3),FALSE)</f>
        <v>#REF!</v>
      </c>
      <c r="D32" s="160" t="s">
        <v>206</v>
      </c>
      <c r="E32" s="161" t="e">
        <f>VLOOKUP(B32,#REF!,4,)</f>
        <v>#REF!</v>
      </c>
      <c r="F32" s="76" t="e">
        <f t="shared" si="1"/>
        <v>#REF!</v>
      </c>
      <c r="G32" s="93"/>
      <c r="H32" s="93"/>
      <c r="AI32" s="35"/>
      <c r="AJ32" s="35"/>
      <c r="AK32" s="35"/>
      <c r="AL32" s="35"/>
      <c r="AM32" s="35"/>
      <c r="AN32" s="35"/>
      <c r="AO32" s="35"/>
      <c r="AP32" s="35"/>
      <c r="AQ32" s="35"/>
      <c r="AR32" s="35"/>
    </row>
    <row r="33" spans="1:44" ht="26.25" customHeight="1">
      <c r="A33" s="166" t="s">
        <v>255</v>
      </c>
      <c r="B33" s="160" t="s">
        <v>254</v>
      </c>
      <c r="C33" s="161" t="e">
        <f>VLOOKUP(B33,#REF!,IF(#REF!="U.S. List",2,3),FALSE)</f>
        <v>#REF!</v>
      </c>
      <c r="D33" s="160" t="s">
        <v>256</v>
      </c>
      <c r="E33" s="161" t="s">
        <v>237</v>
      </c>
      <c r="F33" s="76" t="e">
        <f t="shared" si="1"/>
        <v>#REF!</v>
      </c>
      <c r="AI33" s="35"/>
      <c r="AJ33" s="35"/>
      <c r="AK33" s="35"/>
      <c r="AL33" s="35"/>
      <c r="AM33" s="35"/>
      <c r="AN33" s="35"/>
      <c r="AO33" s="35"/>
      <c r="AP33" s="35"/>
      <c r="AQ33" s="35"/>
      <c r="AR33" s="35"/>
    </row>
    <row r="34" spans="1:44" ht="25.5">
      <c r="A34" s="166" t="s">
        <v>78</v>
      </c>
      <c r="B34" s="160" t="s">
        <v>79</v>
      </c>
      <c r="C34" s="161" t="e">
        <f>VLOOKUP(B34,#REF!,IF(#REF!="U.S. List",2,3),FALSE)</f>
        <v>#REF!</v>
      </c>
      <c r="D34" s="160" t="s">
        <v>107</v>
      </c>
      <c r="E34" s="161" t="e">
        <f>VLOOKUP(B34,#REF!,4,)</f>
        <v>#REF!</v>
      </c>
      <c r="F34" s="76" t="e">
        <f t="shared" si="1"/>
        <v>#REF!</v>
      </c>
      <c r="G34" s="93"/>
      <c r="H34" s="93"/>
    </row>
    <row r="35" spans="1:44">
      <c r="A35" s="166" t="s">
        <v>224</v>
      </c>
      <c r="B35" s="160" t="s">
        <v>223</v>
      </c>
      <c r="C35" s="161" t="e">
        <f>VLOOKUP(B35,#REF!,IF(#REF!="U.S. List",2,3),FALSE)</f>
        <v>#REF!</v>
      </c>
      <c r="D35" s="166" t="s">
        <v>228</v>
      </c>
      <c r="E35" s="161" t="e">
        <f>VLOOKUP(B35,#REF!,4,)</f>
        <v>#REF!</v>
      </c>
      <c r="F35" s="76" t="e">
        <f t="shared" si="1"/>
        <v>#REF!</v>
      </c>
      <c r="G35" s="93"/>
      <c r="H35" s="93"/>
    </row>
    <row r="36" spans="1:44">
      <c r="A36" s="160" t="s">
        <v>51</v>
      </c>
      <c r="B36" s="160" t="s">
        <v>52</v>
      </c>
      <c r="C36" s="161" t="e">
        <f>VLOOKUP(B36,#REF!,IF(#REF!="U.S. List",2,3),FALSE)</f>
        <v>#REF!</v>
      </c>
      <c r="D36" s="166" t="s">
        <v>226</v>
      </c>
      <c r="E36" s="161" t="e">
        <f>VLOOKUP(B36,#REF!,4,)</f>
        <v>#REF!</v>
      </c>
      <c r="F36" s="76" t="e">
        <f t="shared" si="1"/>
        <v>#REF!</v>
      </c>
      <c r="G36" s="93"/>
      <c r="H36" s="93"/>
    </row>
    <row r="37" spans="1:44">
      <c r="A37" s="160" t="s">
        <v>53</v>
      </c>
      <c r="B37" s="160" t="s">
        <v>54</v>
      </c>
      <c r="C37" s="161" t="e">
        <f>VLOOKUP(B37,#REF!,IF(#REF!="U.S. List",2,3),FALSE)</f>
        <v>#REF!</v>
      </c>
      <c r="D37" s="166" t="s">
        <v>226</v>
      </c>
      <c r="E37" s="161" t="e">
        <f>VLOOKUP(B37,#REF!,4,)</f>
        <v>#REF!</v>
      </c>
      <c r="F37" s="76" t="e">
        <f t="shared" si="1"/>
        <v>#REF!</v>
      </c>
      <c r="G37" s="93"/>
      <c r="H37" s="93"/>
    </row>
    <row r="38" spans="1:44">
      <c r="A38" s="160" t="s">
        <v>225</v>
      </c>
      <c r="B38" s="160" t="s">
        <v>55</v>
      </c>
      <c r="C38" s="161" t="e">
        <f>VLOOKUP(B38,#REF!,IF(#REF!="U.S. List",2,3),FALSE)</f>
        <v>#REF!</v>
      </c>
      <c r="D38" s="166" t="s">
        <v>226</v>
      </c>
      <c r="E38" s="161" t="e">
        <f>VLOOKUP(B38,#REF!,4,)</f>
        <v>#REF!</v>
      </c>
      <c r="F38" s="76" t="e">
        <f t="shared" si="1"/>
        <v>#REF!</v>
      </c>
      <c r="G38" s="93"/>
      <c r="H38" s="93"/>
    </row>
    <row r="39" spans="1:44">
      <c r="A39" s="160" t="s">
        <v>56</v>
      </c>
      <c r="B39" s="160" t="s">
        <v>57</v>
      </c>
      <c r="C39" s="161" t="e">
        <f>VLOOKUP(B39,#REF!,IF(#REF!="U.S. List",2,3),FALSE)</f>
        <v>#REF!</v>
      </c>
      <c r="D39" s="166" t="s">
        <v>226</v>
      </c>
      <c r="E39" s="161" t="e">
        <f>VLOOKUP(B39,#REF!,4,)</f>
        <v>#REF!</v>
      </c>
      <c r="F39" s="76" t="e">
        <f t="shared" si="1"/>
        <v>#REF!</v>
      </c>
      <c r="G39" s="93"/>
      <c r="H39" s="93"/>
    </row>
    <row r="40" spans="1:44" ht="14.25" customHeight="1">
      <c r="A40" s="160" t="s">
        <v>58</v>
      </c>
      <c r="B40" s="160" t="s">
        <v>59</v>
      </c>
      <c r="C40" s="161" t="e">
        <f>VLOOKUP(B40,#REF!,IF(#REF!="U.S. List",2,3),FALSE)</f>
        <v>#REF!</v>
      </c>
      <c r="D40" s="160" t="s">
        <v>227</v>
      </c>
      <c r="E40" s="161" t="e">
        <f>VLOOKUP(B40,#REF!,4,)</f>
        <v>#REF!</v>
      </c>
      <c r="F40" s="76" t="e">
        <f t="shared" si="1"/>
        <v>#REF!</v>
      </c>
      <c r="G40" s="93"/>
      <c r="H40" s="93"/>
    </row>
    <row r="41" spans="1:44" ht="14.25" customHeight="1">
      <c r="A41" s="160" t="s">
        <v>60</v>
      </c>
      <c r="B41" s="160" t="s">
        <v>61</v>
      </c>
      <c r="C41" s="161" t="e">
        <f>VLOOKUP(B41,#REF!,IF(#REF!="U.S. List",2,3),FALSE)</f>
        <v>#REF!</v>
      </c>
      <c r="D41" s="160" t="s">
        <v>227</v>
      </c>
      <c r="E41" s="161" t="e">
        <f>VLOOKUP(B41,#REF!,4,)</f>
        <v>#REF!</v>
      </c>
      <c r="F41" s="76" t="e">
        <f t="shared" si="1"/>
        <v>#REF!</v>
      </c>
      <c r="G41" s="93"/>
      <c r="H41" s="93"/>
    </row>
    <row r="42" spans="1:44" s="21" customFormat="1" ht="14.25" customHeight="1">
      <c r="A42" s="160" t="s">
        <v>62</v>
      </c>
      <c r="B42" s="160" t="s">
        <v>63</v>
      </c>
      <c r="C42" s="161" t="e">
        <f>VLOOKUP(B42,#REF!,IF(#REF!="U.S. List",2,3),FALSE)</f>
        <v>#REF!</v>
      </c>
      <c r="D42" s="160" t="s">
        <v>227</v>
      </c>
      <c r="E42" s="161" t="e">
        <f>VLOOKUP(B42,#REF!,4,)</f>
        <v>#REF!</v>
      </c>
      <c r="F42" s="76" t="e">
        <f t="shared" si="1"/>
        <v>#REF!</v>
      </c>
      <c r="G42" s="93"/>
      <c r="H42" s="93"/>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row>
    <row r="43" spans="1:44" ht="14.25" customHeight="1">
      <c r="A43" s="162" t="s">
        <v>64</v>
      </c>
      <c r="B43" s="162" t="s">
        <v>65</v>
      </c>
      <c r="C43" s="161" t="e">
        <f>VLOOKUP(B43,#REF!,IF(#REF!="U.S. List",2,3),FALSE)</f>
        <v>#REF!</v>
      </c>
      <c r="D43" s="160" t="s">
        <v>227</v>
      </c>
      <c r="E43" s="161" t="e">
        <f>VLOOKUP(B43,#REF!,4,)</f>
        <v>#REF!</v>
      </c>
      <c r="F43" s="76" t="e">
        <f t="shared" si="1"/>
        <v>#REF!</v>
      </c>
      <c r="G43" s="93"/>
      <c r="H43" s="93"/>
    </row>
    <row r="44" spans="1:44">
      <c r="A44" s="160"/>
      <c r="B44" s="160"/>
      <c r="C44" s="161"/>
      <c r="D44" s="160"/>
      <c r="E44" s="161"/>
      <c r="F44" s="76" t="s">
        <v>122</v>
      </c>
      <c r="G44" s="93"/>
      <c r="H44" s="93"/>
    </row>
    <row r="45" spans="1:44" ht="15" customHeight="1">
      <c r="A45" s="160" t="s">
        <v>233</v>
      </c>
      <c r="B45" s="160" t="s">
        <v>221</v>
      </c>
      <c r="C45" s="161" t="e">
        <f>VLOOKUP(B45,#REF!,IF(#REF!="U.S. List",2,3),FALSE)</f>
        <v>#REF!</v>
      </c>
      <c r="D45" s="160" t="s">
        <v>222</v>
      </c>
      <c r="E45" s="161" t="e">
        <f>VLOOKUP(B45,#REF!,4,)</f>
        <v>#REF!</v>
      </c>
      <c r="F45" s="76" t="e">
        <f t="shared" ref="F45:F61" si="2">VLOOKUP(B45,GSA,5,0)</f>
        <v>#REF!</v>
      </c>
      <c r="G45" s="93"/>
      <c r="H45" s="93"/>
      <c r="AI45" s="35"/>
      <c r="AJ45" s="35"/>
      <c r="AK45" s="35"/>
      <c r="AL45" s="35"/>
      <c r="AM45" s="35"/>
      <c r="AN45" s="35"/>
      <c r="AO45" s="35"/>
      <c r="AP45" s="35"/>
      <c r="AQ45" s="35"/>
      <c r="AR45" s="35"/>
    </row>
    <row r="46" spans="1:44" ht="14.25" customHeight="1">
      <c r="A46" s="160" t="s">
        <v>234</v>
      </c>
      <c r="B46" s="160" t="s">
        <v>19</v>
      </c>
      <c r="C46" s="161" t="e">
        <f>VLOOKUP(B46,#REF!,IF(#REF!="U.S. List",2,3),FALSE)</f>
        <v>#REF!</v>
      </c>
      <c r="D46" s="160" t="s">
        <v>187</v>
      </c>
      <c r="E46" s="161" t="e">
        <f>VLOOKUP(B46,#REF!,4,)</f>
        <v>#REF!</v>
      </c>
      <c r="F46" s="76" t="e">
        <f t="shared" si="2"/>
        <v>#REF!</v>
      </c>
      <c r="G46" s="93"/>
      <c r="H46" s="93"/>
    </row>
    <row r="47" spans="1:44" ht="15" customHeight="1">
      <c r="A47" s="160" t="s">
        <v>168</v>
      </c>
      <c r="B47" s="160" t="s">
        <v>118</v>
      </c>
      <c r="C47" s="161" t="e">
        <f>VLOOKUP(B47,#REF!,IF(#REF!="U.S. List",2,3),FALSE)</f>
        <v>#REF!</v>
      </c>
      <c r="D47" s="160" t="s">
        <v>140</v>
      </c>
      <c r="E47" s="161" t="e">
        <f>VLOOKUP(B47,#REF!,4,)</f>
        <v>#REF!</v>
      </c>
      <c r="F47" s="76" t="e">
        <f t="shared" si="2"/>
        <v>#REF!</v>
      </c>
      <c r="G47" s="93"/>
      <c r="H47" s="93"/>
    </row>
    <row r="48" spans="1:44" ht="27.75" customHeight="1">
      <c r="A48" s="160" t="s">
        <v>171</v>
      </c>
      <c r="B48" s="160" t="s">
        <v>66</v>
      </c>
      <c r="C48" s="161" t="e">
        <f>VLOOKUP(B48,#REF!,IF(#REF!="U.S. List",2,3),FALSE)</f>
        <v>#REF!</v>
      </c>
      <c r="D48" s="160" t="s">
        <v>16</v>
      </c>
      <c r="E48" s="161" t="e">
        <f>VLOOKUP(B48,#REF!,4,)</f>
        <v>#REF!</v>
      </c>
      <c r="F48" s="76" t="e">
        <f t="shared" si="2"/>
        <v>#REF!</v>
      </c>
      <c r="G48" s="93"/>
      <c r="H48" s="93"/>
    </row>
    <row r="49" spans="1:8" ht="27.75" customHeight="1">
      <c r="A49" s="160" t="s">
        <v>272</v>
      </c>
      <c r="B49" s="160" t="s">
        <v>67</v>
      </c>
      <c r="C49" s="161" t="e">
        <f>VLOOKUP(B49,#REF!,IF(#REF!="U.S. List",2,3),FALSE)</f>
        <v>#REF!</v>
      </c>
      <c r="D49" s="160" t="s">
        <v>16</v>
      </c>
      <c r="E49" s="161" t="e">
        <f>VLOOKUP(B49,#REF!,4,)</f>
        <v>#REF!</v>
      </c>
      <c r="F49" s="76" t="e">
        <f t="shared" si="2"/>
        <v>#REF!</v>
      </c>
      <c r="G49" s="93"/>
      <c r="H49" s="93"/>
    </row>
    <row r="50" spans="1:8" ht="27.75" customHeight="1">
      <c r="A50" s="160" t="s">
        <v>273</v>
      </c>
      <c r="B50" s="160" t="s">
        <v>68</v>
      </c>
      <c r="C50" s="161" t="e">
        <f>VLOOKUP(B50,#REF!,IF(#REF!="U.S. List",2,3),FALSE)</f>
        <v>#REF!</v>
      </c>
      <c r="D50" s="160" t="s">
        <v>16</v>
      </c>
      <c r="E50" s="161" t="e">
        <f>VLOOKUP(B50,#REF!,4,)</f>
        <v>#REF!</v>
      </c>
      <c r="F50" s="76" t="e">
        <f t="shared" si="2"/>
        <v>#REF!</v>
      </c>
      <c r="G50" s="93"/>
      <c r="H50" s="93"/>
    </row>
    <row r="51" spans="1:8" ht="42" customHeight="1">
      <c r="A51" s="160" t="s">
        <v>274</v>
      </c>
      <c r="B51" s="160" t="s">
        <v>69</v>
      </c>
      <c r="C51" s="161" t="e">
        <f>VLOOKUP(B51,#REF!,IF(#REF!="U.S. List",2,3),FALSE)</f>
        <v>#REF!</v>
      </c>
      <c r="D51" s="160" t="s">
        <v>261</v>
      </c>
      <c r="E51" s="161" t="e">
        <f>VLOOKUP(B51,#REF!,4,)</f>
        <v>#REF!</v>
      </c>
      <c r="F51" s="76" t="e">
        <f t="shared" si="2"/>
        <v>#REF!</v>
      </c>
      <c r="G51" s="93"/>
      <c r="H51" s="93"/>
    </row>
    <row r="52" spans="1:8" ht="42" customHeight="1">
      <c r="A52" s="160" t="s">
        <v>275</v>
      </c>
      <c r="B52" s="160" t="s">
        <v>70</v>
      </c>
      <c r="C52" s="161" t="e">
        <f>VLOOKUP(B52,#REF!,IF(#REF!="U.S. List",2,3),FALSE)</f>
        <v>#REF!</v>
      </c>
      <c r="D52" s="160" t="s">
        <v>261</v>
      </c>
      <c r="E52" s="161" t="e">
        <f>VLOOKUP(B52,#REF!,4,)</f>
        <v>#REF!</v>
      </c>
      <c r="F52" s="76" t="e">
        <f t="shared" si="2"/>
        <v>#REF!</v>
      </c>
      <c r="G52" s="93"/>
      <c r="H52" s="93"/>
    </row>
    <row r="53" spans="1:8" ht="44.25" customHeight="1">
      <c r="A53" s="160" t="s">
        <v>276</v>
      </c>
      <c r="B53" s="160" t="s">
        <v>71</v>
      </c>
      <c r="C53" s="161" t="e">
        <f>VLOOKUP(B53,#REF!,IF(#REF!="U.S. List",2,3),FALSE)</f>
        <v>#REF!</v>
      </c>
      <c r="D53" s="160" t="s">
        <v>261</v>
      </c>
      <c r="E53" s="161" t="e">
        <f>VLOOKUP(B53,#REF!,4,)</f>
        <v>#REF!</v>
      </c>
      <c r="F53" s="76" t="e">
        <f t="shared" si="2"/>
        <v>#REF!</v>
      </c>
      <c r="G53" s="93"/>
      <c r="H53" s="93"/>
    </row>
    <row r="54" spans="1:8" ht="45.75" customHeight="1">
      <c r="A54" s="160" t="s">
        <v>277</v>
      </c>
      <c r="B54" s="160" t="s">
        <v>72</v>
      </c>
      <c r="C54" s="161" t="e">
        <f>VLOOKUP(B54,#REF!,IF(#REF!="U.S. List",2,3),FALSE)</f>
        <v>#REF!</v>
      </c>
      <c r="D54" s="160" t="s">
        <v>261</v>
      </c>
      <c r="E54" s="161" t="e">
        <f>VLOOKUP(B54,#REF!,4,)</f>
        <v>#REF!</v>
      </c>
      <c r="F54" s="76" t="e">
        <f t="shared" si="2"/>
        <v>#REF!</v>
      </c>
      <c r="G54" s="93"/>
      <c r="H54" s="93"/>
    </row>
    <row r="55" spans="1:8" ht="25.5">
      <c r="A55" s="160" t="s">
        <v>33</v>
      </c>
      <c r="B55" s="160" t="s">
        <v>73</v>
      </c>
      <c r="C55" s="161" t="e">
        <f>VLOOKUP(B55,#REF!,IF(#REF!="U.S. List",2,3),FALSE)</f>
        <v>#REF!</v>
      </c>
      <c r="D55" s="160" t="s">
        <v>36</v>
      </c>
      <c r="E55" s="161" t="e">
        <f>VLOOKUP(B55,#REF!,4,)</f>
        <v>#REF!</v>
      </c>
      <c r="F55" s="76" t="e">
        <f t="shared" si="2"/>
        <v>#REF!</v>
      </c>
      <c r="G55" s="93"/>
      <c r="H55" s="93"/>
    </row>
    <row r="56" spans="1:8" ht="25.5">
      <c r="A56" s="160" t="s">
        <v>170</v>
      </c>
      <c r="B56" s="160" t="s">
        <v>74</v>
      </c>
      <c r="C56" s="161" t="e">
        <f>VLOOKUP(B56,#REF!,IF(#REF!="U.S. List",2,3),FALSE)</f>
        <v>#REF!</v>
      </c>
      <c r="D56" s="160" t="s">
        <v>5</v>
      </c>
      <c r="E56" s="161" t="e">
        <f>VLOOKUP(B56,#REF!,4,)</f>
        <v>#REF!</v>
      </c>
      <c r="F56" s="76" t="e">
        <f t="shared" si="2"/>
        <v>#REF!</v>
      </c>
      <c r="G56" s="93"/>
      <c r="H56" s="93"/>
    </row>
    <row r="57" spans="1:8">
      <c r="A57" s="160" t="s">
        <v>80</v>
      </c>
      <c r="B57" s="160" t="s">
        <v>75</v>
      </c>
      <c r="C57" s="161" t="e">
        <f>VLOOKUP(B57,#REF!,IF(#REF!="U.S. List",2,3),FALSE)</f>
        <v>#REF!</v>
      </c>
      <c r="D57" s="160" t="s">
        <v>76</v>
      </c>
      <c r="E57" s="161" t="e">
        <f>VLOOKUP(B57,#REF!,4,)</f>
        <v>#REF!</v>
      </c>
      <c r="F57" s="76" t="e">
        <f t="shared" si="2"/>
        <v>#REF!</v>
      </c>
      <c r="G57" s="93"/>
      <c r="H57" s="93"/>
    </row>
    <row r="58" spans="1:8">
      <c r="A58" s="160" t="s">
        <v>131</v>
      </c>
      <c r="B58" s="160" t="s">
        <v>77</v>
      </c>
      <c r="C58" s="161" t="e">
        <f>VLOOKUP(B58,#REF!,IF(#REF!="U.S. List",2,3),FALSE)</f>
        <v>#REF!</v>
      </c>
      <c r="D58" s="160" t="s">
        <v>76</v>
      </c>
      <c r="E58" s="161" t="e">
        <f>VLOOKUP(B58,#REF!,4,)</f>
        <v>#REF!</v>
      </c>
      <c r="F58" s="76" t="e">
        <f t="shared" si="2"/>
        <v>#REF!</v>
      </c>
      <c r="G58" s="93"/>
      <c r="H58" s="93"/>
    </row>
    <row r="59" spans="1:8">
      <c r="A59" s="160" t="s">
        <v>169</v>
      </c>
      <c r="B59" s="160" t="s">
        <v>100</v>
      </c>
      <c r="C59" s="161" t="e">
        <f>VLOOKUP(B59,#REF!,IF(#REF!="U.S. List",2,3),FALSE)</f>
        <v>#REF!</v>
      </c>
      <c r="D59" s="167" t="s">
        <v>32</v>
      </c>
      <c r="E59" s="161" t="e">
        <f>VLOOKUP(B59,#REF!,4,)</f>
        <v>#REF!</v>
      </c>
      <c r="F59" s="76" t="e">
        <f t="shared" si="2"/>
        <v>#REF!</v>
      </c>
      <c r="G59" s="93"/>
      <c r="H59" s="93"/>
    </row>
    <row r="60" spans="1:8">
      <c r="A60" s="160" t="s">
        <v>154</v>
      </c>
      <c r="B60" s="160" t="s">
        <v>155</v>
      </c>
      <c r="C60" s="161" t="e">
        <f>VLOOKUP(B60,#REF!,IF(#REF!="U.S. List",2,3),FALSE)</f>
        <v>#REF!</v>
      </c>
      <c r="D60" s="167" t="s">
        <v>32</v>
      </c>
      <c r="E60" s="161" t="e">
        <f>VLOOKUP(B60,#REF!,4,)</f>
        <v>#REF!</v>
      </c>
      <c r="F60" s="76" t="e">
        <f t="shared" si="2"/>
        <v>#REF!</v>
      </c>
      <c r="G60" s="93"/>
      <c r="H60" s="93"/>
    </row>
    <row r="61" spans="1:8">
      <c r="A61" s="160" t="s">
        <v>128</v>
      </c>
      <c r="B61" s="160" t="s">
        <v>129</v>
      </c>
      <c r="C61" s="161" t="e">
        <f>VLOOKUP(B61,#REF!,IF(#REF!="U.S. List",2,3),FALSE)</f>
        <v>#REF!</v>
      </c>
      <c r="D61" s="160" t="s">
        <v>130</v>
      </c>
      <c r="E61" s="161" t="e">
        <f>VLOOKUP(B61,#REF!,4,)</f>
        <v>#REF!</v>
      </c>
      <c r="F61" s="76" t="e">
        <f t="shared" si="2"/>
        <v>#REF!</v>
      </c>
      <c r="G61" s="93"/>
      <c r="H61" s="93"/>
    </row>
    <row r="62" spans="1:8">
      <c r="A62" s="168" t="s">
        <v>8</v>
      </c>
      <c r="B62" s="168"/>
      <c r="C62" s="169"/>
      <c r="D62" s="166" t="s">
        <v>9</v>
      </c>
      <c r="E62" s="169"/>
      <c r="F62" s="76" t="s">
        <v>122</v>
      </c>
      <c r="G62" s="93"/>
      <c r="H62" s="93"/>
    </row>
    <row r="63" spans="1:8" ht="25.5">
      <c r="A63" s="160" t="s">
        <v>199</v>
      </c>
      <c r="B63" s="160" t="s">
        <v>198</v>
      </c>
      <c r="C63" s="161" t="e">
        <f>VLOOKUP(B63,#REF!,IF(#REF!="U.S. List",2,3),FALSE)</f>
        <v>#REF!</v>
      </c>
      <c r="D63" s="166" t="s">
        <v>253</v>
      </c>
      <c r="E63" s="161" t="e">
        <f>VLOOKUP(B63,#REF!,4,)</f>
        <v>#REF!</v>
      </c>
      <c r="F63" s="76" t="e">
        <f>VLOOKUP(B63,GSA,5,0)</f>
        <v>#REF!</v>
      </c>
      <c r="G63" s="93"/>
      <c r="H63" s="93"/>
    </row>
    <row r="64" spans="1:8">
      <c r="A64" s="93"/>
      <c r="B64" s="93"/>
      <c r="C64" s="93"/>
      <c r="D64" s="93"/>
      <c r="E64" s="93"/>
      <c r="F64" s="54"/>
      <c r="G64" s="93"/>
      <c r="H64" s="93"/>
    </row>
    <row r="65" spans="1:8">
      <c r="A65" s="93"/>
      <c r="B65" s="93"/>
      <c r="C65" s="93"/>
      <c r="D65" s="93"/>
      <c r="E65" s="93"/>
      <c r="F65" s="54"/>
      <c r="G65" s="93"/>
      <c r="H65" s="93"/>
    </row>
  </sheetData>
  <customSheetViews>
    <customSheetView guid="{B0CE9BAE-C12A-4299-8C4A-347066FB700C}" showPageBreaks="1" fitToPage="1" printArea="1">
      <pane ySplit="6" topLeftCell="A7" activePane="bottomLeft" state="frozen"/>
      <selection pane="bottomLeft" activeCell="F7" sqref="F7:F8"/>
      <colBreaks count="1" manualBreakCount="1">
        <brk id="5" max="1048575" man="1"/>
      </colBreaks>
      <pageMargins left="0.75" right="0.75" top="0.5" bottom="1" header="0.5" footer="0.5"/>
      <pageSetup scale="51" fitToHeight="0" orientation="portrait" r:id="rId1"/>
      <headerFooter alignWithMargins="0"/>
    </customSheetView>
  </customSheetViews>
  <phoneticPr fontId="0" type="noConversion"/>
  <hyperlinks>
    <hyperlink ref="D2" location="CONTENTS!A1" display="CONTENTS!A1"/>
  </hyperlinks>
  <pageMargins left="0.75" right="0.75" top="0.5" bottom="1" header="0.5" footer="0.5"/>
  <pageSetup scale="51" fitToHeight="0" orientation="portrait" r:id="rId2"/>
  <headerFooter alignWithMargins="0"/>
  <colBreaks count="1" manualBreakCount="1">
    <brk id="5" max="1048575" man="1"/>
  </colBreaks>
  <drawing r:id="rId3"/>
</worksheet>
</file>

<file path=xl/worksheets/sheet5.xml><?xml version="1.0" encoding="utf-8"?>
<worksheet xmlns="http://schemas.openxmlformats.org/spreadsheetml/2006/main" xmlns:r="http://schemas.openxmlformats.org/officeDocument/2006/relationships">
  <sheetPr codeName="Sheet11">
    <pageSetUpPr fitToPage="1"/>
  </sheetPr>
  <dimension ref="A1:E50"/>
  <sheetViews>
    <sheetView workbookViewId="0"/>
  </sheetViews>
  <sheetFormatPr defaultColWidth="9.140625" defaultRowHeight="12.75"/>
  <cols>
    <col min="1" max="1" width="52.42578125" style="15" customWidth="1"/>
    <col min="2" max="2" width="14" style="19" customWidth="1"/>
    <col min="3" max="3" width="10.42578125" style="67" customWidth="1"/>
    <col min="4" max="4" width="42.28515625" style="18" customWidth="1"/>
    <col min="5" max="5" width="6.140625" style="15" customWidth="1"/>
    <col min="6" max="16384" width="9.140625" style="15"/>
  </cols>
  <sheetData>
    <row r="1" spans="1:4" ht="27" customHeight="1">
      <c r="A1" s="1"/>
      <c r="B1" s="2"/>
      <c r="C1" s="36"/>
      <c r="D1" s="3"/>
    </row>
    <row r="2" spans="1:4" ht="23.25">
      <c r="A2" s="85" t="s">
        <v>116</v>
      </c>
      <c r="B2" s="2"/>
      <c r="C2" s="36"/>
      <c r="D2" s="6" t="s">
        <v>114</v>
      </c>
    </row>
    <row r="3" spans="1:4">
      <c r="A3" s="17" t="e">
        <f>#REF!</f>
        <v>#REF!</v>
      </c>
      <c r="B3" s="2"/>
      <c r="C3" s="36"/>
      <c r="D3" s="3"/>
    </row>
    <row r="4" spans="1:4">
      <c r="A4" s="1" t="e">
        <f>#REF!</f>
        <v>#REF!</v>
      </c>
      <c r="B4" s="2"/>
      <c r="C4" s="36"/>
      <c r="D4" s="3"/>
    </row>
    <row r="5" spans="1:4">
      <c r="A5" s="1"/>
      <c r="B5" s="2"/>
      <c r="C5" s="36"/>
      <c r="D5" s="3"/>
    </row>
    <row r="6" spans="1:4" s="12" customFormat="1">
      <c r="A6" s="4" t="s">
        <v>176</v>
      </c>
      <c r="B6" s="5" t="s">
        <v>177</v>
      </c>
      <c r="C6" s="37" t="s">
        <v>179</v>
      </c>
      <c r="D6" s="8" t="s">
        <v>178</v>
      </c>
    </row>
    <row r="7" spans="1:4" ht="38.25">
      <c r="A7" s="72" t="s">
        <v>150</v>
      </c>
      <c r="B7" s="76" t="s">
        <v>151</v>
      </c>
      <c r="C7" s="77" t="e">
        <f>VLOOKUP(B7,#REF!,IF(#REF!="U.S. List",2,3),FALSE)</f>
        <v>#REF!</v>
      </c>
      <c r="D7" s="78" t="s">
        <v>216</v>
      </c>
    </row>
    <row r="8" spans="1:4">
      <c r="A8" s="73"/>
      <c r="B8" s="73"/>
      <c r="C8" s="79"/>
      <c r="D8" s="80"/>
    </row>
    <row r="9" spans="1:4">
      <c r="A9" s="74" t="s">
        <v>152</v>
      </c>
      <c r="B9" s="81"/>
      <c r="C9" s="82"/>
      <c r="D9" s="80"/>
    </row>
    <row r="10" spans="1:4">
      <c r="A10" s="75" t="s">
        <v>21</v>
      </c>
      <c r="B10" s="76" t="s">
        <v>22</v>
      </c>
      <c r="C10" s="83" t="e">
        <f>VLOOKUP(B10,#REF!,IF(#REF!="U.S. List",2,3),FALSE)</f>
        <v>#REF!</v>
      </c>
      <c r="D10" s="84" t="s">
        <v>23</v>
      </c>
    </row>
    <row r="11" spans="1:4">
      <c r="A11" s="75" t="s">
        <v>24</v>
      </c>
      <c r="B11" s="76" t="s">
        <v>25</v>
      </c>
      <c r="C11" s="83" t="e">
        <f>VLOOKUP(B11,#REF!,IF(#REF!="U.S. List",2,3),FALSE)</f>
        <v>#REF!</v>
      </c>
      <c r="D11" s="84" t="s">
        <v>26</v>
      </c>
    </row>
    <row r="12" spans="1:4">
      <c r="A12" s="75" t="s">
        <v>27</v>
      </c>
      <c r="B12" s="76" t="s">
        <v>28</v>
      </c>
      <c r="C12" s="83" t="e">
        <f>VLOOKUP(B12,#REF!,IF(#REF!="U.S. List",2,3),FALSE)</f>
        <v>#REF!</v>
      </c>
      <c r="D12" s="84" t="s">
        <v>26</v>
      </c>
    </row>
    <row r="13" spans="1:4">
      <c r="A13" s="75" t="s">
        <v>29</v>
      </c>
      <c r="B13" s="76" t="s">
        <v>30</v>
      </c>
      <c r="C13" s="83" t="e">
        <f>VLOOKUP(B13,#REF!,IF(#REF!="U.S. List",2,3),FALSE)</f>
        <v>#REF!</v>
      </c>
      <c r="D13" s="84" t="s">
        <v>26</v>
      </c>
    </row>
    <row r="14" spans="1:4">
      <c r="A14" s="75" t="s">
        <v>31</v>
      </c>
      <c r="B14" s="76" t="s">
        <v>97</v>
      </c>
      <c r="C14" s="83" t="e">
        <f>VLOOKUP(B14,#REF!,IF(#REF!="U.S. List",2,3),FALSE)</f>
        <v>#REF!</v>
      </c>
      <c r="D14" s="84" t="s">
        <v>26</v>
      </c>
    </row>
    <row r="15" spans="1:4">
      <c r="A15" s="75" t="s">
        <v>98</v>
      </c>
      <c r="B15" s="76" t="s">
        <v>99</v>
      </c>
      <c r="C15" s="83" t="e">
        <f>VLOOKUP(B15,#REF!,IF(#REF!="U.S. List",2,3),FALSE)</f>
        <v>#REF!</v>
      </c>
      <c r="D15" s="84" t="s">
        <v>26</v>
      </c>
    </row>
    <row r="16" spans="1:4">
      <c r="A16" s="75" t="s">
        <v>81</v>
      </c>
      <c r="B16" s="76" t="s">
        <v>82</v>
      </c>
      <c r="C16" s="83" t="e">
        <f>VLOOKUP(B16,#REF!,IF(#REF!="U.S. List",2,3),FALSE)</f>
        <v>#REF!</v>
      </c>
      <c r="D16" s="84" t="s">
        <v>26</v>
      </c>
    </row>
    <row r="17" spans="1:4">
      <c r="A17" s="75" t="s">
        <v>83</v>
      </c>
      <c r="B17" s="76" t="s">
        <v>84</v>
      </c>
      <c r="C17" s="83" t="e">
        <f>VLOOKUP(B17,#REF!,IF(#REF!="U.S. List",2,3),FALSE)</f>
        <v>#REF!</v>
      </c>
      <c r="D17" s="84" t="s">
        <v>26</v>
      </c>
    </row>
    <row r="18" spans="1:4">
      <c r="A18" s="75" t="s">
        <v>85</v>
      </c>
      <c r="B18" s="76" t="s">
        <v>86</v>
      </c>
      <c r="C18" s="83" t="e">
        <f>VLOOKUP(B18,#REF!,IF(#REF!="U.S. List",2,3),FALSE)</f>
        <v>#REF!</v>
      </c>
      <c r="D18" s="84" t="s">
        <v>26</v>
      </c>
    </row>
    <row r="19" spans="1:4">
      <c r="A19" s="75" t="s">
        <v>87</v>
      </c>
      <c r="B19" s="76" t="s">
        <v>88</v>
      </c>
      <c r="C19" s="83" t="e">
        <f>VLOOKUP(B19,#REF!,IF(#REF!="U.S. List",2,3),FALSE)</f>
        <v>#REF!</v>
      </c>
      <c r="D19" s="84" t="s">
        <v>89</v>
      </c>
    </row>
    <row r="20" spans="1:4">
      <c r="A20" s="75" t="s">
        <v>90</v>
      </c>
      <c r="B20" s="76" t="s">
        <v>91</v>
      </c>
      <c r="C20" s="83" t="e">
        <f>VLOOKUP(B20,#REF!,IF(#REF!="U.S. List",2,3),FALSE)</f>
        <v>#REF!</v>
      </c>
      <c r="D20" s="84" t="s">
        <v>26</v>
      </c>
    </row>
    <row r="21" spans="1:4">
      <c r="A21" s="75" t="s">
        <v>92</v>
      </c>
      <c r="B21" s="76" t="s">
        <v>93</v>
      </c>
      <c r="C21" s="83" t="e">
        <f>VLOOKUP(B21,#REF!,IF(#REF!="U.S. List",2,3),FALSE)</f>
        <v>#REF!</v>
      </c>
      <c r="D21" s="84" t="s">
        <v>26</v>
      </c>
    </row>
    <row r="22" spans="1:4">
      <c r="A22" s="75" t="s">
        <v>94</v>
      </c>
      <c r="B22" s="76" t="s">
        <v>95</v>
      </c>
      <c r="C22" s="83" t="e">
        <f>VLOOKUP(B22,#REF!,IF(#REF!="U.S. List",2,3),FALSE)</f>
        <v>#REF!</v>
      </c>
      <c r="D22" s="84" t="s">
        <v>96</v>
      </c>
    </row>
    <row r="23" spans="1:4">
      <c r="A23" s="75" t="s">
        <v>136</v>
      </c>
      <c r="B23" s="76" t="s">
        <v>137</v>
      </c>
      <c r="C23" s="83" t="e">
        <f>VLOOKUP(B23,#REF!,IF(#REF!="U.S. List",2,3),FALSE)</f>
        <v>#REF!</v>
      </c>
      <c r="D23" s="84" t="s">
        <v>26</v>
      </c>
    </row>
    <row r="24" spans="1:4">
      <c r="A24" s="75" t="s">
        <v>138</v>
      </c>
      <c r="B24" s="76" t="s">
        <v>139</v>
      </c>
      <c r="C24" s="83" t="e">
        <f>VLOOKUP(B24,#REF!,IF(#REF!="U.S. List",2,3),FALSE)</f>
        <v>#REF!</v>
      </c>
      <c r="D24" s="84" t="s">
        <v>89</v>
      </c>
    </row>
    <row r="25" spans="1:4">
      <c r="A25" s="9"/>
      <c r="B25" s="10"/>
      <c r="C25" s="39"/>
      <c r="D25" s="11"/>
    </row>
    <row r="26" spans="1:4">
      <c r="A26" s="40"/>
      <c r="B26" s="40"/>
      <c r="C26" s="40"/>
      <c r="D26" s="40"/>
    </row>
    <row r="27" spans="1:4">
      <c r="B27" s="15"/>
      <c r="C27" s="15"/>
      <c r="D27" s="15"/>
    </row>
    <row r="28" spans="1:4">
      <c r="B28" s="15"/>
      <c r="C28" s="15"/>
      <c r="D28" s="15"/>
    </row>
    <row r="29" spans="1:4">
      <c r="B29" s="15"/>
      <c r="C29" s="15"/>
      <c r="D29" s="15"/>
    </row>
    <row r="30" spans="1:4">
      <c r="B30" s="15"/>
      <c r="C30" s="15"/>
      <c r="D30" s="15"/>
    </row>
    <row r="31" spans="1:4">
      <c r="B31" s="15"/>
      <c r="C31" s="15"/>
      <c r="D31" s="15"/>
    </row>
    <row r="32" spans="1:4">
      <c r="B32" s="15"/>
      <c r="C32" s="15"/>
      <c r="D32" s="15"/>
    </row>
    <row r="33" spans="1:5">
      <c r="B33" s="15"/>
      <c r="C33" s="15"/>
      <c r="D33" s="15"/>
    </row>
    <row r="34" spans="1:5">
      <c r="B34" s="15"/>
      <c r="C34" s="15"/>
      <c r="D34" s="15"/>
    </row>
    <row r="35" spans="1:5">
      <c r="B35" s="15"/>
      <c r="C35" s="15"/>
      <c r="D35" s="15"/>
    </row>
    <row r="36" spans="1:5">
      <c r="B36" s="15"/>
      <c r="C36" s="15"/>
      <c r="D36" s="15"/>
    </row>
    <row r="37" spans="1:5">
      <c r="A37" s="12"/>
      <c r="B37" s="15"/>
      <c r="C37" s="15"/>
      <c r="D37" s="15"/>
    </row>
    <row r="38" spans="1:5">
      <c r="A38" s="12"/>
      <c r="B38" s="15"/>
      <c r="C38" s="15"/>
      <c r="D38" s="15"/>
    </row>
    <row r="39" spans="1:5">
      <c r="A39" s="12"/>
      <c r="B39" s="13"/>
      <c r="C39" s="65"/>
      <c r="D39" s="14"/>
      <c r="E39" s="63"/>
    </row>
    <row r="40" spans="1:5">
      <c r="A40" s="12"/>
      <c r="B40" s="13"/>
      <c r="C40" s="65"/>
      <c r="D40" s="14"/>
      <c r="E40" s="63"/>
    </row>
    <row r="41" spans="1:5">
      <c r="A41" s="12"/>
      <c r="B41" s="13"/>
      <c r="C41" s="65"/>
      <c r="D41" s="66"/>
      <c r="E41" s="63"/>
    </row>
    <row r="42" spans="1:5">
      <c r="A42" s="16"/>
      <c r="B42" s="13"/>
      <c r="C42" s="65"/>
      <c r="D42" s="14"/>
      <c r="E42" s="63"/>
    </row>
    <row r="43" spans="1:5">
      <c r="A43" s="12"/>
      <c r="B43" s="13"/>
      <c r="C43" s="65"/>
      <c r="D43" s="14"/>
      <c r="E43" s="63"/>
    </row>
    <row r="44" spans="1:5">
      <c r="A44" s="16"/>
      <c r="B44" s="13"/>
      <c r="C44" s="65"/>
      <c r="D44" s="14"/>
      <c r="E44" s="63"/>
    </row>
    <row r="45" spans="1:5">
      <c r="A45" s="12"/>
      <c r="B45" s="13"/>
      <c r="C45" s="65"/>
      <c r="D45" s="14"/>
      <c r="E45" s="63"/>
    </row>
    <row r="46" spans="1:5">
      <c r="A46" s="12"/>
      <c r="B46" s="13"/>
      <c r="C46" s="65"/>
      <c r="D46" s="14"/>
      <c r="E46" s="63"/>
    </row>
    <row r="47" spans="1:5">
      <c r="A47" s="12"/>
      <c r="B47" s="13"/>
      <c r="C47" s="65"/>
      <c r="D47" s="14"/>
      <c r="E47" s="63"/>
    </row>
    <row r="48" spans="1:5">
      <c r="A48" s="12"/>
      <c r="B48" s="13"/>
      <c r="C48" s="65"/>
      <c r="D48" s="14"/>
      <c r="E48" s="63"/>
    </row>
    <row r="49" spans="1:5">
      <c r="A49" s="12"/>
      <c r="B49" s="13"/>
      <c r="C49" s="65"/>
      <c r="D49" s="66"/>
      <c r="E49" s="63"/>
    </row>
    <row r="50" spans="1:5">
      <c r="E50" s="64"/>
    </row>
  </sheetData>
  <sheetProtection password="D037" sheet="1" objects="1" scenarios="1"/>
  <customSheetViews>
    <customSheetView guid="{B0CE9BAE-C12A-4299-8C4A-347066FB700C}" fitToPage="1" state="hidden">
      <colBreaks count="1" manualBreakCount="1">
        <brk id="5" max="1048575" man="1"/>
      </colBreaks>
      <pageMargins left="0.75" right="0.75" top="0.5" bottom="1" header="0.5" footer="0.5"/>
      <pageSetup scale="72" fitToHeight="0" orientation="portrait" r:id="rId1"/>
      <headerFooter alignWithMargins="0"/>
    </customSheetView>
  </customSheetViews>
  <phoneticPr fontId="0" type="noConversion"/>
  <hyperlinks>
    <hyperlink ref="D2" location="CONTENTS!A1" display="CONTENTS!A1"/>
  </hyperlinks>
  <pageMargins left="0.75" right="0.75" top="0.5" bottom="1" header="0.5" footer="0.5"/>
  <pageSetup scale="72" fitToHeight="0" orientation="portrait" r:id="rId2"/>
  <headerFooter alignWithMargins="0"/>
  <colBreaks count="1" manualBreakCount="1">
    <brk id="5" max="1048575" man="1"/>
  </colBreaks>
  <drawing r:id="rId3"/>
</worksheet>
</file>

<file path=xl/worksheets/sheet6.xml><?xml version="1.0" encoding="utf-8"?>
<worksheet xmlns="http://schemas.openxmlformats.org/spreadsheetml/2006/main" xmlns:r="http://schemas.openxmlformats.org/officeDocument/2006/relationships">
  <sheetPr codeName="Sheet31"/>
  <dimension ref="A1"/>
  <sheetViews>
    <sheetView workbookViewId="0"/>
  </sheetViews>
  <sheetFormatPr defaultRowHeight="12.75"/>
  <sheetData/>
  <customSheetViews>
    <customSheetView guid="{B0CE9BAE-C12A-4299-8C4A-347066FB700C}" state="hidden">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32"/>
  <dimension ref="A1"/>
  <sheetViews>
    <sheetView workbookViewId="0"/>
  </sheetViews>
  <sheetFormatPr defaultRowHeight="12.75"/>
  <sheetData/>
  <customSheetViews>
    <customSheetView guid="{B0CE9BAE-C12A-4299-8C4A-347066FB700C}" state="hidden">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TTM-VME Bus</vt:lpstr>
      <vt:lpstr>S600 S650 Antenna Configurator</vt:lpstr>
      <vt:lpstr>SAASM Time Servers</vt:lpstr>
      <vt:lpstr>IEEE-1588 Solutions</vt:lpstr>
      <vt:lpstr>Time Code</vt:lpstr>
      <vt:lpstr>Sheet1</vt:lpstr>
      <vt:lpstr>Sheet2</vt:lpstr>
      <vt:lpstr>'IEEE-1588 Solutions'!Print_Area</vt:lpstr>
      <vt:lpstr>'SAASM Time Servers'!Print_Area</vt:lpstr>
      <vt:lpstr>'TTM-VME Bus'!Print_Area</vt:lpstr>
      <vt:lpstr>'IEEE-1588 Solutions'!Print_Titles</vt:lpstr>
      <vt:lpstr>'SAASM Time Servers'!Print_Titles</vt:lpstr>
      <vt:lpstr>'TTM-VME Bus'!Print_Titles</vt:lpstr>
    </vt:vector>
  </TitlesOfParts>
  <Company>Symmetricom,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Symmetricom : Timing, Test and Measurement</dc:title>
  <dc:creator>pskoog</dc:creator>
  <cp:lastModifiedBy>symmuser</cp:lastModifiedBy>
  <cp:lastPrinted>2013-10-21T19:40:11Z</cp:lastPrinted>
  <dcterms:created xsi:type="dcterms:W3CDTF">2003-04-17T22:37:37Z</dcterms:created>
  <dcterms:modified xsi:type="dcterms:W3CDTF">2016-01-12T16:15:02Z</dcterms:modified>
</cp:coreProperties>
</file>